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Identificacion" sheetId="1" r:id="rId1"/>
    <sheet name="Seguimiento" sheetId="2" r:id="rId2"/>
    <sheet name="Analisis" sheetId="3" r:id="rId3"/>
    <sheet name="Listas" sheetId="4" state="hidden" r:id="rId4"/>
  </sheets>
  <definedNames/>
  <calcPr fullCalcOnLoad="1"/>
</workbook>
</file>

<file path=xl/sharedStrings.xml><?xml version="1.0" encoding="utf-8"?>
<sst xmlns="http://schemas.openxmlformats.org/spreadsheetml/2006/main" count="356" uniqueCount="261">
  <si>
    <t>DIRECCIONAMIENTO ESTRATÉGICO INSTITUCIONAL</t>
  </si>
  <si>
    <t>Código:</t>
  </si>
  <si>
    <t xml:space="preserve">versión: </t>
  </si>
  <si>
    <t>HOJA DE VIDA DEL INDICADOR</t>
  </si>
  <si>
    <t xml:space="preserve">Fecha: </t>
  </si>
  <si>
    <t>Página</t>
  </si>
  <si>
    <t>IDENTIFICACIÓN</t>
  </si>
  <si>
    <t>NOMBRE DEL INDICADOR</t>
  </si>
  <si>
    <t>OBJETIVO DEL INDICADOR</t>
  </si>
  <si>
    <t>RESPONSABLE DE DILIGENCIAMIENTO</t>
  </si>
  <si>
    <t>TRIMESTRE REPORTADO</t>
  </si>
  <si>
    <t>RESPONSABLE DEL ANÁLISIS</t>
  </si>
  <si>
    <t>FECHA DE REPORTE</t>
  </si>
  <si>
    <t>PROCESO AL QUE APORTA</t>
  </si>
  <si>
    <t>MI - Gestión de Fomento de las prácticas artísticas</t>
  </si>
  <si>
    <t>FUENTE DE INFORMACIÓN</t>
  </si>
  <si>
    <t>OBJETIVO ESTRATÉGICO AL QUE APORTA</t>
  </si>
  <si>
    <t xml:space="preserve">3.    Fomentar la integración del campo artístico con otros saberes y disciplinas para enriquecer la práctica artística, contribuir a la sostenibilidad del campo, y generar innovación. </t>
  </si>
  <si>
    <t>RESULTADOS</t>
  </si>
  <si>
    <t>SEGUIMIENTO</t>
  </si>
  <si>
    <t>COMPONENTES</t>
  </si>
  <si>
    <t>LINEA BASE
(2016)</t>
  </si>
  <si>
    <t>feb.</t>
  </si>
  <si>
    <t>mar.</t>
  </si>
  <si>
    <t>abr.</t>
  </si>
  <si>
    <t>may.</t>
  </si>
  <si>
    <t>jun.</t>
  </si>
  <si>
    <t>jul.</t>
  </si>
  <si>
    <t>ago.</t>
  </si>
  <si>
    <t>oct.</t>
  </si>
  <si>
    <t>nov.</t>
  </si>
  <si>
    <t>dic.</t>
  </si>
  <si>
    <t>COMPONENTE</t>
  </si>
  <si>
    <t>VARIABLES</t>
  </si>
  <si>
    <t>Ene.</t>
  </si>
  <si>
    <t>sept.</t>
  </si>
  <si>
    <t>PROYECTO AL QUE APORTA</t>
  </si>
  <si>
    <t>a</t>
  </si>
  <si>
    <t>1000 - Fomento a las prácticas artísticas en todas sus dimensiones</t>
  </si>
  <si>
    <t>ANÁLISIS</t>
  </si>
  <si>
    <t>b</t>
  </si>
  <si>
    <t>PERIODICIDAD DE REPORTE</t>
  </si>
  <si>
    <t>Trimestral</t>
  </si>
  <si>
    <t>RANGOS DE DESEMPEÑO</t>
  </si>
  <si>
    <t xml:space="preserve">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 </t>
  </si>
  <si>
    <t>ACCIÓN DE MEJORAMIENTO
(diligenciar con base en el último trimestre)</t>
  </si>
  <si>
    <t>DESCRIPCIÓN</t>
  </si>
  <si>
    <t xml:space="preserve">Sobresaliente </t>
  </si>
  <si>
    <t>EJE</t>
  </si>
  <si>
    <t>Satisfactorio</t>
  </si>
  <si>
    <t>Insuficiente</t>
  </si>
  <si>
    <t>UNIDAD DE MEDIDA DE VARIABLES</t>
  </si>
  <si>
    <t>TRIMESTRE II</t>
  </si>
  <si>
    <t>TRIMESTRE III</t>
  </si>
  <si>
    <t>FÓRMULA</t>
  </si>
  <si>
    <t>UNIDAD DE MEDIDA RESULTADO</t>
  </si>
  <si>
    <t>TRIMESTRE IV</t>
  </si>
  <si>
    <t>¿Requiere?</t>
  </si>
  <si>
    <t>Unidades de médida</t>
  </si>
  <si>
    <t xml:space="preserve"> [Promover el desarrollo de las prácticas de los campos de las artes]</t>
  </si>
  <si>
    <t>Periodicidad</t>
  </si>
  <si>
    <t xml:space="preserve">TIPO </t>
  </si>
  <si>
    <t xml:space="preserve">Tipo de Acción </t>
  </si>
  <si>
    <t>OBSERVACIONES</t>
  </si>
  <si>
    <t>Tipo de indicador</t>
  </si>
  <si>
    <t>Tipo de medición</t>
  </si>
  <si>
    <t>Número</t>
  </si>
  <si>
    <t>Asistencias</t>
  </si>
  <si>
    <t>Mesual</t>
  </si>
  <si>
    <t>Acción Correctiva</t>
  </si>
  <si>
    <t>Insumos</t>
  </si>
  <si>
    <t>Pesos</t>
  </si>
  <si>
    <t>Economía</t>
  </si>
  <si>
    <t>Actividades de formación</t>
  </si>
  <si>
    <t>EXPLICACIÓN</t>
  </si>
  <si>
    <t>Acción Preventiva</t>
  </si>
  <si>
    <t>Procesos</t>
  </si>
  <si>
    <t>Eficiencia</t>
  </si>
  <si>
    <t>Seguidores</t>
  </si>
  <si>
    <t>Semestral</t>
  </si>
  <si>
    <t>Oportunidad de Mejora</t>
  </si>
  <si>
    <t>Productos</t>
  </si>
  <si>
    <t>EFICIENCIA DE LA OFERTA</t>
  </si>
  <si>
    <t>Eficacia</t>
  </si>
  <si>
    <t>Eficiencia en la adjudicación de estímulos</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</si>
  <si>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</si>
  <si>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</si>
  <si>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</si>
  <si>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</si>
  <si>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</si>
  <si>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</si>
  <si>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</si>
  <si>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</si>
  <si>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</si>
  <si>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</si>
  <si>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</si>
  <si>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DEFINICIONES CONCEPTUALES</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</si>
  <si>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</si>
  <si>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</si>
  <si>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</si>
  <si>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</si>
  <si>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</si>
  <si>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</si>
  <si>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</si>
  <si>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</si>
  <si>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</si>
  <si>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</si>
  <si>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</si>
  <si>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</si>
  <si>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</si>
  <si>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</si>
  <si>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</si>
  <si>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</si>
  <si>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</si>
  <si>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</si>
  <si>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</si>
  <si>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</si>
  <si>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</si>
  <si>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</si>
  <si>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</si>
  <si>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</si>
  <si>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</si>
  <si>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</si>
  <si>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</si>
  <si>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</si>
  <si>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</si>
  <si>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</si>
  <si>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</si>
  <si>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</si>
  <si>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</si>
  <si>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</si>
  <si>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</si>
  <si>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Participación ciudadana en la gestión pública</t>
  </si>
  <si>
    <t>MI - Gestión integral de espacios culturales</t>
  </si>
  <si>
    <t>1010 - Construcción y sostenimiento de la infraestructura para las Artes</t>
  </si>
  <si>
    <t>Racionalización de trámites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</si>
  <si>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</si>
  <si>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</si>
  <si>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</si>
  <si>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</si>
  <si>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</si>
  <si>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</si>
  <si>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</si>
  <si>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</si>
  <si>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</si>
  <si>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</si>
  <si>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</si>
  <si>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</si>
  <si>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</si>
  <si>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</si>
  <si>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</si>
  <si>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</si>
  <si>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</si>
  <si>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</si>
  <si>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</si>
  <si>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</si>
  <si>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</si>
  <si>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</si>
  <si>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</si>
  <si>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</si>
  <si>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</si>
  <si>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</si>
  <si>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</si>
  <si>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</si>
  <si>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</si>
  <si>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</si>
  <si>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</si>
  <si>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</si>
  <si>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</si>
  <si>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</si>
  <si>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</si>
  <si>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</si>
  <si>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</si>
  <si>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</si>
  <si>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</si>
  <si>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</si>
  <si>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</si>
  <si>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</si>
  <si>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</si>
  <si>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</si>
  <si>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</si>
  <si>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</si>
  <si>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</si>
  <si>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</si>
  <si>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</si>
  <si>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</si>
  <si>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a/b</t>
  </si>
  <si>
    <t>Marzo</t>
  </si>
  <si>
    <t>Abril</t>
  </si>
  <si>
    <t>Mayo</t>
  </si>
  <si>
    <t>Junio</t>
  </si>
  <si>
    <t>Julio</t>
  </si>
  <si>
    <t>Agosto</t>
  </si>
  <si>
    <t>Septiembre</t>
  </si>
  <si>
    <t>Octubre</t>
  </si>
  <si>
    <t>Noviembre</t>
  </si>
  <si>
    <t>Diciembre</t>
  </si>
  <si>
    <t>Enero</t>
  </si>
  <si>
    <t>Febrero</t>
  </si>
  <si>
    <t>&gt;26%</t>
  </si>
  <si>
    <t>&lt;20%</t>
  </si>
  <si>
    <t>Entre 99% y 100%</t>
  </si>
  <si>
    <r>
      <t xml:space="preserve">Hacer seguimiento al desarrollo de la participación por parte de los artistas y agentes del sector, en las convocatorias del Programa Distrital de Estímulos y </t>
    </r>
    <r>
      <rPr>
        <sz val="11"/>
        <color indexed="10"/>
        <rFont val="Arial Narrow"/>
        <family val="2"/>
      </rPr>
      <t>Banco de Jurados en cada vigencia y frente a la vigencia anterior.</t>
    </r>
  </si>
  <si>
    <t>a/b*100</t>
  </si>
  <si>
    <t>Entre 20% y 25%</t>
  </si>
  <si>
    <t>Cifras preliminares sujetas a verificación</t>
  </si>
  <si>
    <t xml:space="preserve">Capacidad de cobertura del PDE / Proporción de  Artistas ganadores del PDE </t>
  </si>
  <si>
    <t>a/b*10.000( ‱)</t>
  </si>
  <si>
    <t>Valor monetario total entregado a los artistas ganadores de los estímulos del PDE  durante el trimestre respectivo.</t>
  </si>
  <si>
    <t>Número de Artistas Integrantes Inscritos (1) de las convocatorias del PDE durante el trimestre respectivo.</t>
  </si>
  <si>
    <t>Proyección trimestral de la  población de 18 y más años  de la ciudad de Bogotá.</t>
  </si>
  <si>
    <t xml:space="preserve">Valor monetario promedio entregado por estímulo </t>
  </si>
  <si>
    <t>Es el Valor monetario promedio entregado a los artistas ganadores de las convocatorias del PDE  por estímulo adjudicado. 
Total  valor monetario del estímulo entregado en millones de pesos, a los artistas ganadores de las convocatorias del PDE,  sobre el número de estímulos adjudicados durante el trimestre respectivo.</t>
  </si>
  <si>
    <t xml:space="preserve">Mide la proporción de los recursos ejecutados de los estímulos del PDE, en el periodo de medición, frente a los recursos proyectados del PDE. </t>
  </si>
  <si>
    <t>Número de recursos proyectados del PDE (Planeado) durante el trimestre respectivo.</t>
  </si>
  <si>
    <t>Proporción de recursos ejecutados respecto a los recursos proyectados  por 100.</t>
  </si>
  <si>
    <t>Nota: (1)Se proyectó  la población trimestral de 18 y + de Bogotá con base en DANE-GEIH y Proyecciones por edades simples Censo 2.005. El Número de Artistas Integrantes Inscritos se obtiene de consolidar el total de artistas integrantes inscritos por cada convocatoria que cierra en el respectivo trimestre; importante tener en cuenta, en el cálculo se incluyó los artistas que se presentan más de una vez pero en convocatorias diferentes, debido a que se está midiendo el grado de participación de la población artista.</t>
  </si>
  <si>
    <t>Eficiencia en la adjudicación de Apoyos Concertados</t>
  </si>
  <si>
    <t>Número de recursos ejecutados de los estímulos del PDE (Ejecutado) durante el trimestre respectivo.</t>
  </si>
  <si>
    <t xml:space="preserve">Mide la proporción de los recursos ejecutados del programa de apoyos concertados, en el periodo de medición, frente a los recursos proyectados del PDE. </t>
  </si>
  <si>
    <t xml:space="preserve">Valor monetario promedio entregado por organizaciones apoyadas.
 </t>
  </si>
  <si>
    <t>TRIMESTRE I</t>
  </si>
  <si>
    <t>INDICADORES</t>
  </si>
  <si>
    <t>Número de recursos ejecutados de los apoyos concertados (Ejecutado) durante el año.</t>
  </si>
  <si>
    <t>Número de recursos proyectados de los apoyos concertados  (Planeado) durante el año.</t>
  </si>
  <si>
    <t xml:space="preserve">  </t>
  </si>
  <si>
    <t xml:space="preserve">Mide la Proporción de Artistas Integrantes Ganadores respecto al número de Artistas integrates inscritos y se denota por 100.
Hace relación al Número de Artistas Ganadores del PDE, incluido los integrantes de las propuestas;  sobre, el  Número Total de Artistas Integrantes Inscritos en el PDE durante el trimestre respectivo. </t>
  </si>
  <si>
    <t>&gt; 5</t>
  </si>
  <si>
    <t xml:space="preserve">Entre 1 y 5 </t>
  </si>
  <si>
    <t xml:space="preserve">&lt;1 </t>
  </si>
  <si>
    <t>&gt; 15,000,000</t>
  </si>
  <si>
    <t>&lt; 10,000,000</t>
  </si>
  <si>
    <t>&lt;10000000</t>
  </si>
  <si>
    <t>Número total de ganadores que integran las propuestas del PDE durante el trimestre respectivo.</t>
  </si>
  <si>
    <t>Número total Artistas que conforman las propuestas Inscritas en las convocatorias del PDE durante el trimestre respectivo.</t>
  </si>
  <si>
    <t xml:space="preserve">Por Población Activa de Artistas -PAA- se entiende aquel segmento de población que, teniendo en cuenta sus habilidades artísticas participa en, al menos, una de las diferentes convocatorias del portafolio Distrital de Estímulos -PDE- que oferta anualmente el Idartes.
</t>
  </si>
  <si>
    <t>Entre 10,000,001 y 15,000,000</t>
  </si>
  <si>
    <t xml:space="preserve">Población Activa de  Artístas(1) por cada 10.000 habitantes </t>
  </si>
  <si>
    <t xml:space="preserve">Se interpreta como la tasa de  participación de artístas activos por cada 10.000 Habitantes de 18 y más años. 
Construido a través del consolidado de artístas integrantes inscritos de las agrupaciones, personas naturales y jurídicas, que participan en cada convocatoria del  Portafolio Distrital de Estímulos PDE,  sobre la Proyección trimestral de la  población de 18 y más años de la ciudad de Bogotá. </t>
  </si>
  <si>
    <t>Población Activa de  Artístas(PAA)  por cada 10.000 habitantes de 18 y + años.( 10.000 (‱) )</t>
  </si>
  <si>
    <r>
      <t>Valor monetario  promedio de estimulos entregados</t>
    </r>
    <r>
      <rPr>
        <sz val="11"/>
        <rFont val="Calibri"/>
        <family val="2"/>
      </rPr>
      <t xml:space="preserve"> [entrega de recursos financieros]</t>
    </r>
  </si>
  <si>
    <t>Número de estímulos efectivos adjudicados durante el trimestre respectivo.</t>
  </si>
  <si>
    <t xml:space="preserve">Es el Valor monetario promedio entregado a las organizaciones ganadoras de los apoyos concertados por el número de organizaciones apoyadas.
Total  valor monetario del apoyo entregado en millones de pesos, a las organizaciones ganadoras de los apoyos concertados,  sobre el número  número de organizaciones apoyadas.
 </t>
  </si>
  <si>
    <t>Número de organizaciones apoyadas  durante el trimestre respectivo.</t>
  </si>
  <si>
    <t>Fabiola Vargas</t>
  </si>
  <si>
    <t>Participación en el Programa Distrital de Estímulos del IDARTES</t>
  </si>
  <si>
    <t>Proporción de Ganadores que integran las propuestas respecto al número total de Artistas que conforman las convocatorias del PDE por 100.</t>
  </si>
  <si>
    <t>Valor monetario total entregado a las  organizaciones ganadoras  de los apoyos concertados  durante el trimestre respectivo.</t>
  </si>
  <si>
    <t xml:space="preserve">Mide la proporción de los recursos ejecutados del programa de salas concertadas, en el periodo de medición, frente a los recursos proyectados del PDE. </t>
  </si>
  <si>
    <r>
      <t>Valor monetario  promedio  entregado a las Salas Concertadas</t>
    </r>
    <r>
      <rPr>
        <sz val="11"/>
        <rFont val="Calibri"/>
        <family val="2"/>
      </rPr>
      <t xml:space="preserve"> [entrega de recursos financieros]</t>
    </r>
  </si>
  <si>
    <r>
      <t>Valor monetario  promedio de  Apoyos Concertados entregados</t>
    </r>
    <r>
      <rPr>
        <sz val="11"/>
        <rFont val="Calibri"/>
        <family val="2"/>
      </rPr>
      <t xml:space="preserve"> [entrega de recursos financieros]</t>
    </r>
  </si>
  <si>
    <t xml:space="preserve">Valor monetario promedio entregado por organizaciones ganadoras.
 </t>
  </si>
  <si>
    <t>Eficiencia en la adjudicación de las Salas Concertadas</t>
  </si>
  <si>
    <t>Número de recursos ejecutados para las salas concertadas (Ejecutado) durante el año.</t>
  </si>
  <si>
    <t>Número de recursos proyectados para las salas concertadas  (Planeado) durante el año.</t>
  </si>
  <si>
    <t>Valor monetario total entregado a las  organizaciones ganadoras  de las salas concertadas  durante el año.</t>
  </si>
  <si>
    <t>Número de organizaciones ganadoras de las salas concertadas  durante el año.</t>
  </si>
  <si>
    <t xml:space="preserve">
Es el Valor monetario promedio entregado a las organizaciones ganadoras de las salas concertadas por el número de organizaciones beneficiarias.
Total  valor monetario del apoyo entregado en millones de pesos, a las organizaciones ganadoras de las salas concertadas, sobre el número  número de organizaciones beneficiarias.
 </t>
  </si>
  <si>
    <t>Se observa en el primer componente que la participación de Población Activa de  Artistas (PAA)  sobre la población de 18 y más años de Bogotá en el primer trimestre fue de 1,16  por cada 10.000 (‱) habitantes; en el segundo trimestre, se recuperó significativamente al 12,85 (‱); para el tercer trimestre, se presenta una disminución significativa con 3,1 (‱) y para el cuarto trimestre continúa la tendencia más acentuada con 0,1 por (‱). Este resultado podría explicarse porque en el segundo trimestre se planean más convocatorias que cierran su proceso de inscripción en éste período de tiempo. Sin embargo, la participación de la  Población Activa de  Artistas (PAA), aún es baja para responder al mejoramiento de la calidad de vida cultural de la comunidad residente en Bogotá.
El segundo componente relacionado con el valor monetario promedio de estímulos entregados durante el desarrollo del programa distrital de estímulos, el cual se comporta de la siguiente forma: En el primer trimestre se entregaron $45 millones, distribuidos en tres estímulos, es decir que, en promedio, cada ganador  recibió $15 millones. Para el  segundo trimestre, disminuyó este promedio a $9,4 millones, pero se incrementó significativamente el total de estímulos a 176 y el total de recursos entregados a $1.686.710.856. Durante el tercer trimestre, el valor promedio del estímulo fue de $10,1 millones, mostrando un leve aumento; sin embargo, se resalta un aumento  en el número de estímulos entregados con 337, para un total de recursos ejecutados de $3.397.681.254. Por su parte, para el cuarto trimestre el valor promedio fue de $11.1 millones, con 72 estímulos entregados y un total de recursos ejecutados de $797.554.213. En resumen durante el año se entregó en promedio $ 10,1 millones y  un total de 587 estímulos.  Este resultado se interpreta, por la diferencia del número de estímulos que se proyecta entregar y el valor del estímulo. Es decir, en determinadas convocatorias se proyectó entregar más cantidad de estímulos pero con menor valor por estímulo, o lo contrario. Existe una dinámica en la proyección del presupuesto que depende del grado de complejidad de cada convocatoria.
Así mismo, relacionado con el programa de apoyos concertados se observa que en el segundo trimestre se entregó $2.499 millones a los proyectos de apoyos concertados de los artistas de las organizaciones participantes, distribuidos en 19 organizaciones  sin ánimo de lucro; es decir que, en promedio, cada uno de ellos recibió $129 millones. Para el  tercer trimestre, disminuyó este promedio a $45 millones; es decir se entregó en este período  en total $45 millones con 13 organizaciones apoyadas. En el cuarto trimestre se entregó $30,5 millones por organización (con 7 organizaciones). Es decir, durante el año 2018 en promedio se entregó $83,4 por organización (A un total de 39 organizaciones de artistas).  Sin embargo existe una alta dispersión en el indicador, pues lo máximo que se entregó  en el segundo trimestre  a un apoyado fue $459 millones y lo mínimo $28 millones. Los proyectos en ejecución están relacionados con el Arte Dramático, las Artes plásticas y Visuales, Audiovisuales, Literatura, Música, Danza,  Poblacional entre otros.  Ahora bien con respecto a la  asignación de recursos depende de  diversas variables que son evaluadas durante el proceso de selección de la convocatoria, lo que permite justificar las fluctuaciones que se presentan. 
Durante el desarrollo del programa de salas concertadas, en promedio se entregó por organización de artista en el año $53,6 millones. Es decir se adjudicó mediante convocatoria pública en total $1.500 millones a un total de 28 organizaciones.
En relación con el indicador de capacidad de cobertura del PDE (proporción de artistas integrantes ganadores: muestra que en el primer trimestre la proporción de ganadores del PDE fue del 21% del total de participantes inscritos, la proporción correspondiente a 3 artistas ganadores de un total de 14 artistas inscritos en las respectivas convocatorias. Por su parte, para el segundo trimestre el comportamiento fue de 18% de artistas ganadores del total de artistas integrantes inscritos, compuesto (con 408 artistas ganadores de 2.265 artistas integrantes inscritos). Se observa, que disminuye en 3 puntos porcentuales entre el primero y el segundo trimestre; hacia el tercer trimestre del año, continúa la disminución en 2,7 puntos porcentuales en comparación con el segundo trimestre ( con 929 artistas ganadores de 6.042 artistas integrantes inscritos).Esta tendencia de disminución se explica, por el aumento significativo de los artistas inscritos de las convocatorias; pero también porque  el tipo de participante (sobre todo las agrupaciones) tiene en la mayoría de las propuestas, más número de integrantes inscritos en comparación con las personas naturales o jurídicas. En la situación particular del tercer trimestre, hay más agrupaciones y personas jurídicas ganadoras. Para el cuarto trimestre, el comportamiento es similar a los trimestres anteriores, aunque disminuye en 3 puntos porcentuales  comparado con el trimestre anterior (con 337 artistas ganadores de 1.840 artistas integrantes inscritos). De otra parte, se observa en lo acumulado del año 2018, que la proporción de artistas integrantes inscritos ganadores fue del 16,5%. Por tal razón es necesario diseñar estrategias que permitan al artista participante, al cual no le fue posible ser beneficiario de determinado estímulo, acceder de alguna otra forma a los demás proyectos  que tiene el Idartes para estimular la participación, integrándolo a procesos de formación entre otros. 
En cuanto al indicador de eficiencia (recursos ejecutados/ recursos proyectados), se observa que durante el primer trimestre del año se ejecutó el 100% de los recursos proyectados, con una convocatoria. Para el segundo trimestre, el porcentaje de ejecución fue del 96%, con 43 convocatorias; para el tercer trimestre, la ejecución fue del 98% con 61 convocatorias. Durante el cuarto trimestre el porcentaje de ejecución fue del 82% con 15 convocatorias. Por su parte, en lo acumulado del año el porcentaje de ejecución fue del 95%, ubicándolo en la categoría satisfactoria. Se resalta el comportamiento del indicador porque se ubica entre satisfactorio y sobresaliente en los tres primeros trimestres del año. Sin embargo, el no cumplimiento del 100% de lo presupuesto se debe; en gran parte, a que las propuestas habilitadas que posteriormente son evaluadas por los jurados designados por el Idartes, no logran ubicarse en los estándares finales de aprobación que exige la convocatoria. Es así, que se  dejó de ejecutar durante los dos primeros trimestres del año, un total de  $61.6 millones correspondiente a las siguientes convocatorias: Residencias en artes plásticas, Beca de circulación en música "nuevas propuestas musicales", Beca de participación en mercados de industrias culturales y creativas etapa 1, Beca para programación de espacios artísticos, Residencias en música y Dibujantes y Caricaturistas FILBO. Así mismo, para el  tercer trimestre se dejó de ejecutar  $80,1 millones relacionados con  las convocatorias: Beca programación de artes plásticas en Bogotá Red Galería Santa Fé, Beca de circulación distrital e internacional en danza urbana, Beca de circulación nacional e internacional en danza, Beca para la creación de programas RTV web (radio y televisión web), Beca de circulación en literatura segunda etapa, Beca de circulación distrital en ballet, Maratón de dibujo fiesta de Bogotá, Premio mejor programa RTV web (radio y televisión web), Beca de circulación en música “nuevas propuestas musicales” reapertura y Beca de instalación interactiva para la primera infancia. Para el cuarto trimestre del año se dejó de ejecutar $174.7 millones correspondiente a las convocatorias: Beca de circulación en música - circulación musical por Bogotá segunda etapa, Beca ciudad de Bogotá de arte urbano 2018, reapertura, Beca de circulación en artes plásticas tercera etapa, Beca para proyectos de creación crea, Beca emprende – crea(Convocatoria desierta), Beca para el acceso, uso y circulación de colecciones audiovisuales(Desierta), Residencia audiovisual en arte, ciencia y tecnología(Desierta), Beca de circulación en música agentes musicales primera etapa, Beca de creación de libro digital interactivo para primera infancia y Beca para la circulación en arte dramático primera etapa. 
En relación con el comportamiento del indicador de eficiencia (Recurso ejecutados/Proyectos), se observa en el programa de apoyos concertados durante el año, que el porcentaje de ejecución es del  96%, el cual se ubica en satisfactorio. 
Para resaltar el comportamiento del indicador de eficiencia del programa de salas concertadas, el cual durante el año 2018, tuvo un porcentaje de ejecución del 100%.</t>
  </si>
  <si>
    <t>Entre 95% y 98%</t>
  </si>
  <si>
    <t>&lt; 95%</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</si>
</sst>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d\.m"/>
    <numFmt numFmtId="179" formatCode="0.0"/>
    <numFmt numFmtId="180" formatCode="_-* #,##0.0_-;\-* #,##0.0_-;_-* &quot;-&quot;??_-;_-@_-"/>
    <numFmt numFmtId="181" formatCode="_-* #,##0_-;\-* #,##0_-;_-* &quot;-&quot;??_-;_-@_-"/>
    <numFmt numFmtId="182" formatCode="_-* #,##0.000_-;\-* #,##0.000_-;_-* &quot;-&quot;??_-;_-@_-"/>
    <numFmt numFmtId="183" formatCode="_-* #,##0.0000_-;\-* #,##0.0000_-;_-* &quot;-&quot;??_-;_-@_-"/>
    <numFmt numFmtId="184" formatCode="_-* #,##0.0_-;\-* #,##0.0_-;_-* &quot;-&quot;?_-;_-@_-"/>
    <numFmt numFmtId="185" formatCode="0.000000"/>
    <numFmt numFmtId="186" formatCode="0.00000"/>
    <numFmt numFmtId="187" formatCode="0.0000"/>
    <numFmt numFmtId="188" formatCode="0.000"/>
    <numFmt numFmtId="189" formatCode="_(* #,##0.0_);_(* \(#,##0.0\);_(* &quot;-&quot;??_);_(@_)"/>
    <numFmt numFmtId="190" formatCode="_(* #,##0_);_(* \(#,##0\);_(* &quot;-&quot;??_);_(@_)"/>
    <numFmt numFmtId="191" formatCode="_-[$$-240A]\ * #,##0.00_-;\-[$$-240A]\ * #,##0.00_-;_-[$$-240A]\ * &quot;-&quot;??_-;_-@_-"/>
    <numFmt numFmtId="192" formatCode="dd/mm/yyyy;@"/>
    <numFmt numFmtId="193" formatCode="_-[$$-80A]* #,##0.00_-;\-[$$-80A]* #,##0.00_-;_-[$$-80A]* &quot;-&quot;??_-;_-@_-"/>
    <numFmt numFmtId="194" formatCode="_-[$$-80A]* #,##0_-;\-[$$-80A]* #,##0_-;_-[$$-80A]* &quot;-&quot;??_-;_-@_-"/>
    <numFmt numFmtId="195" formatCode="0.00000000"/>
    <numFmt numFmtId="196" formatCode="0.0000000"/>
  </numFmts>
  <fonts count="60">
    <font>
      <sz val="11"/>
      <color rgb="FF000000"/>
      <name val="Calibri"/>
      <family val="2"/>
    </font>
    <font>
      <sz val="11"/>
      <color indexed="8"/>
      <name val="Calibri"/>
      <family val="2"/>
    </font>
    <font>
      <sz val="11"/>
      <color indexed="8"/>
      <name val="Arial Narrow"/>
      <family val="2"/>
    </font>
    <font>
      <sz val="11"/>
      <name val="Calibri"/>
      <family val="2"/>
    </font>
    <font>
      <b/>
      <sz val="11"/>
      <name val="Arial Narrow"/>
      <family val="2"/>
    </font>
    <font>
      <sz val="11"/>
      <name val="Arial Narrow"/>
      <family val="2"/>
    </font>
    <font>
      <sz val="7"/>
      <color indexed="8"/>
      <name val="Arial Narrow"/>
      <family val="2"/>
    </font>
    <font>
      <sz val="7"/>
      <name val="Arial Narrow"/>
      <family val="2"/>
    </font>
    <font>
      <sz val="11"/>
      <color indexed="10"/>
      <name val="Arial Narrow"/>
      <family val="2"/>
    </font>
    <font>
      <b/>
      <sz val="11"/>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Narrow"/>
      <family val="2"/>
    </font>
    <font>
      <sz val="10"/>
      <color indexed="8"/>
      <name val="Arial Narrow"/>
      <family val="2"/>
    </font>
    <font>
      <b/>
      <sz val="14"/>
      <color indexed="8"/>
      <name val="Arial Narrow"/>
      <family val="2"/>
    </font>
    <font>
      <sz val="11"/>
      <color indexed="8"/>
      <name val="Noto Sans Symbols"/>
      <family val="0"/>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Narrow"/>
      <family val="2"/>
    </font>
    <font>
      <sz val="11"/>
      <color rgb="FF000000"/>
      <name val="Arial Narrow"/>
      <family val="2"/>
    </font>
    <font>
      <sz val="10"/>
      <color rgb="FF000000"/>
      <name val="Arial Narrow"/>
      <family val="2"/>
    </font>
    <font>
      <b/>
      <sz val="14"/>
      <color rgb="FF000000"/>
      <name val="Arial Narrow"/>
      <family val="2"/>
    </font>
    <font>
      <sz val="11"/>
      <color rgb="FF000000"/>
      <name val="Noto Sans Symbols"/>
      <family val="0"/>
    </font>
    <font>
      <sz val="11"/>
      <color rgb="FFFF0000"/>
      <name val="Arial Narrow"/>
      <family val="2"/>
    </font>
    <font>
      <sz val="10"/>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6699"/>
        <bgColor indexed="64"/>
      </patternFill>
    </fill>
    <fill>
      <patternFill patternType="solid">
        <fgColor rgb="FFC0C0C0"/>
        <bgColor indexed="64"/>
      </patternFill>
    </fill>
    <fill>
      <patternFill patternType="solid">
        <fgColor rgb="FFFFFFFF"/>
        <bgColor indexed="64"/>
      </patternFill>
    </fill>
    <fill>
      <patternFill patternType="solid">
        <fgColor rgb="FFFFCC99"/>
        <bgColor indexed="64"/>
      </patternFill>
    </fill>
    <fill>
      <patternFill patternType="solid">
        <fgColor rgb="FF339966"/>
        <bgColor indexed="64"/>
      </patternFill>
    </fill>
    <fill>
      <patternFill patternType="solid">
        <fgColor rgb="FF3366FF"/>
        <bgColor indexed="64"/>
      </patternFill>
    </fill>
    <fill>
      <patternFill patternType="solid">
        <fgColor rgb="FFFFFF99"/>
        <bgColor indexed="64"/>
      </patternFill>
    </fill>
    <fill>
      <patternFill patternType="solid">
        <fgColor rgb="FFFF8080"/>
        <bgColor indexed="64"/>
      </patternFill>
    </fill>
    <fill>
      <patternFill patternType="solid">
        <fgColor rgb="FF99CCFF"/>
        <bgColor indexed="64"/>
      </patternFill>
    </fill>
    <fill>
      <patternFill patternType="solid">
        <fgColor rgb="FFCCCCFF"/>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A8D08D"/>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rgb="FFCC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C0C0C0"/>
      </left>
      <right style="thin">
        <color rgb="FFC0C0C0"/>
      </right>
      <top style="thin">
        <color rgb="FF000000"/>
      </top>
      <bottom style="thin">
        <color rgb="FFC0C0C0"/>
      </bottom>
    </border>
    <border>
      <left/>
      <right/>
      <top style="thin">
        <color rgb="FF000000"/>
      </top>
      <bottom/>
    </border>
    <border>
      <left style="thin">
        <color rgb="FFC0C0C0"/>
      </left>
      <right/>
      <top style="thin">
        <color rgb="FF000000"/>
      </top>
      <bottom/>
    </border>
    <border>
      <left style="thin">
        <color rgb="FFC0C0C0"/>
      </left>
      <right/>
      <top/>
      <bottom/>
    </border>
    <border>
      <left style="thin">
        <color rgb="FF000000"/>
      </left>
      <right style="thin">
        <color rgb="FFC0C0C0"/>
      </right>
      <top style="thin">
        <color rgb="FFC0C0C0"/>
      </top>
      <bottom style="thin">
        <color rgb="FFC0C0C0"/>
      </bottom>
    </border>
    <border>
      <left/>
      <right style="thin">
        <color rgb="FFC0C0C0"/>
      </right>
      <top style="thin">
        <color rgb="FFC0C0C0"/>
      </top>
      <bottom style="thin">
        <color rgb="FFC0C0C0"/>
      </bottom>
    </border>
    <border>
      <left style="thin">
        <color rgb="FFC0C0C0"/>
      </left>
      <right style="thin">
        <color rgb="FFC0C0C0"/>
      </right>
      <top style="thin">
        <color rgb="FFC0C0C0"/>
      </top>
      <bottom/>
    </border>
    <border>
      <left style="thin">
        <color rgb="FFC0C0C0"/>
      </left>
      <right/>
      <top style="thin">
        <color rgb="FFC0C0C0"/>
      </top>
      <bottom style="thin">
        <color rgb="FFC0C0C0"/>
      </bottom>
    </border>
    <border>
      <left style="thin">
        <color rgb="FFC0C0C0"/>
      </left>
      <right/>
      <top style="thin">
        <color rgb="FFC0C0C0"/>
      </top>
      <bottom/>
    </border>
    <border>
      <left/>
      <right style="thin">
        <color rgb="FFC0C0C0"/>
      </right>
      <top style="thin">
        <color rgb="FFC0C0C0"/>
      </top>
      <bottom/>
    </border>
    <border>
      <left style="thin">
        <color rgb="FFC0C0C0"/>
      </left>
      <right style="thin">
        <color rgb="FFC0C0C0"/>
      </right>
      <top style="thin">
        <color rgb="FFC0C0C0"/>
      </top>
      <bottom style="thin">
        <color rgb="FFC0C0C0"/>
      </bottom>
    </border>
    <border>
      <left style="thin">
        <color rgb="FF000000"/>
      </left>
      <right/>
      <top style="thin">
        <color rgb="FFC0C0C0"/>
      </top>
      <bottom style="thin">
        <color rgb="FFC0C0C0"/>
      </bottom>
    </border>
    <border>
      <left/>
      <right/>
      <top style="thin">
        <color rgb="FFC0C0C0"/>
      </top>
      <bottom/>
    </border>
    <border>
      <left style="thin">
        <color rgb="FFC0C0C0"/>
      </left>
      <right style="thin">
        <color rgb="FFC0C0C0"/>
      </right>
      <top/>
      <bottom style="thin">
        <color rgb="FFC0C0C0"/>
      </bottom>
    </border>
    <border>
      <left style="thin">
        <color rgb="FFC0C0C0"/>
      </left>
      <right style="thin">
        <color rgb="FFC0C0C0"/>
      </right>
      <top/>
      <bottom/>
    </border>
    <border>
      <left style="thin"/>
      <right style="thin"/>
      <top style="thin"/>
      <bottom style="thin"/>
    </border>
    <border>
      <left style="thin">
        <color rgb="FF000000"/>
      </left>
      <right/>
      <top style="thin">
        <color rgb="FF000000"/>
      </top>
      <bottom style="thin">
        <color rgb="FF000000"/>
      </bottom>
    </border>
    <border>
      <left style="thin">
        <color rgb="FF000000"/>
      </left>
      <right/>
      <top/>
      <bottom style="thin">
        <color rgb="FF000000"/>
      </bottom>
    </border>
    <border>
      <left style="thin"/>
      <right style="thin"/>
      <top style="thin"/>
      <bottom>
        <color indexed="63"/>
      </bottom>
    </border>
    <border>
      <left style="thin">
        <color rgb="FF000000"/>
      </left>
      <right style="thin">
        <color rgb="FF000000"/>
      </right>
      <top/>
      <bottom/>
    </border>
    <border>
      <left style="thin">
        <color rgb="FF000000"/>
      </left>
      <right/>
      <top/>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right style="thin">
        <color rgb="FF000000"/>
      </right>
      <top style="thin">
        <color rgb="FF000000"/>
      </top>
      <bottom/>
    </border>
    <border>
      <left/>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bottom/>
    </border>
    <border>
      <left>
        <color indexed="63"/>
      </left>
      <right>
        <color indexed="63"/>
      </right>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328">
    <xf numFmtId="0" fontId="0" fillId="0" borderId="0" xfId="0" applyFont="1" applyAlignment="1">
      <alignment/>
    </xf>
    <xf numFmtId="0" fontId="3" fillId="0" borderId="0" xfId="0" applyFont="1" applyAlignment="1">
      <alignment/>
    </xf>
    <xf numFmtId="0" fontId="53" fillId="33"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 fillId="0" borderId="0" xfId="0" applyFont="1" applyAlignment="1">
      <alignment vertical="center"/>
    </xf>
    <xf numFmtId="0" fontId="5" fillId="35" borderId="11" xfId="0" applyFont="1" applyFill="1" applyBorder="1" applyAlignment="1">
      <alignment horizontal="center" vertical="center"/>
    </xf>
    <xf numFmtId="0" fontId="54" fillId="35" borderId="11" xfId="0" applyFont="1" applyFill="1" applyBorder="1" applyAlignment="1">
      <alignment horizontal="center" vertical="center"/>
    </xf>
    <xf numFmtId="0" fontId="5" fillId="0" borderId="11" xfId="0" applyFont="1" applyBorder="1" applyAlignment="1">
      <alignment horizontal="center" vertical="center"/>
    </xf>
    <xf numFmtId="0" fontId="53" fillId="36" borderId="10" xfId="0" applyFont="1" applyFill="1" applyBorder="1" applyAlignment="1">
      <alignment horizontal="left" vertical="top" wrapText="1"/>
    </xf>
    <xf numFmtId="0" fontId="55" fillId="37" borderId="12" xfId="0" applyFont="1" applyFill="1" applyBorder="1" applyAlignment="1">
      <alignment horizontal="center" vertical="center"/>
    </xf>
    <xf numFmtId="0" fontId="53" fillId="38" borderId="13" xfId="0" applyFont="1" applyFill="1" applyBorder="1" applyAlignment="1">
      <alignment horizontal="center" vertical="center"/>
    </xf>
    <xf numFmtId="0" fontId="55" fillId="39" borderId="11" xfId="0" applyFont="1" applyFill="1" applyBorder="1" applyAlignment="1">
      <alignment horizontal="center" vertical="center"/>
    </xf>
    <xf numFmtId="0" fontId="55" fillId="40" borderId="11" xfId="0" applyFont="1" applyFill="1" applyBorder="1" applyAlignment="1">
      <alignment horizontal="center" vertical="center"/>
    </xf>
    <xf numFmtId="0" fontId="4" fillId="41" borderId="14" xfId="0" applyFont="1" applyFill="1" applyBorder="1" applyAlignment="1">
      <alignment horizontal="center" vertical="center" wrapText="1"/>
    </xf>
    <xf numFmtId="0" fontId="4" fillId="42" borderId="14"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xf>
    <xf numFmtId="0" fontId="56" fillId="0" borderId="0" xfId="0" applyFont="1" applyAlignment="1">
      <alignment horizontal="center" vertical="center"/>
    </xf>
    <xf numFmtId="0" fontId="53" fillId="35" borderId="15" xfId="0" applyFont="1" applyFill="1" applyBorder="1" applyAlignment="1">
      <alignment vertical="center" wrapText="1"/>
    </xf>
    <xf numFmtId="0" fontId="53" fillId="35" borderId="16" xfId="0" applyFont="1" applyFill="1" applyBorder="1" applyAlignment="1">
      <alignment vertical="center" wrapText="1"/>
    </xf>
    <xf numFmtId="0" fontId="53" fillId="35" borderId="17" xfId="0" applyFont="1" applyFill="1" applyBorder="1" applyAlignment="1">
      <alignment vertical="center" wrapText="1"/>
    </xf>
    <xf numFmtId="0" fontId="54" fillId="0" borderId="18" xfId="0" applyFont="1" applyBorder="1" applyAlignment="1">
      <alignment/>
    </xf>
    <xf numFmtId="0" fontId="54" fillId="0" borderId="11" xfId="0" applyFont="1" applyBorder="1" applyAlignment="1">
      <alignment horizontal="center" vertical="center"/>
    </xf>
    <xf numFmtId="0" fontId="54" fillId="0" borderId="0" xfId="0" applyFont="1" applyAlignment="1">
      <alignment/>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7" fillId="0" borderId="0" xfId="0" applyFont="1" applyAlignment="1">
      <alignment/>
    </xf>
    <xf numFmtId="0" fontId="5" fillId="35" borderId="11" xfId="0" applyFont="1" applyFill="1" applyBorder="1" applyAlignment="1">
      <alignment horizontal="center" vertical="center"/>
    </xf>
    <xf numFmtId="0" fontId="54" fillId="35" borderId="21" xfId="0" applyFont="1" applyFill="1" applyBorder="1" applyAlignment="1">
      <alignment vertical="center" wrapText="1"/>
    </xf>
    <xf numFmtId="0" fontId="54" fillId="35" borderId="22" xfId="0" applyFont="1" applyFill="1" applyBorder="1" applyAlignment="1">
      <alignment vertical="center" wrapText="1"/>
    </xf>
    <xf numFmtId="0" fontId="5" fillId="35" borderId="11" xfId="0" applyFont="1" applyFill="1" applyBorder="1" applyAlignment="1">
      <alignment horizontal="center" vertical="center" wrapText="1"/>
    </xf>
    <xf numFmtId="0" fontId="54" fillId="35" borderId="23" xfId="0" applyFont="1" applyFill="1" applyBorder="1" applyAlignment="1">
      <alignment vertical="center" wrapText="1"/>
    </xf>
    <xf numFmtId="0" fontId="53" fillId="35" borderId="22" xfId="0" applyFont="1" applyFill="1" applyBorder="1" applyAlignment="1">
      <alignment vertical="center" wrapText="1"/>
    </xf>
    <xf numFmtId="0" fontId="54" fillId="0" borderId="19" xfId="0" applyFont="1" applyBorder="1" applyAlignment="1">
      <alignment horizontal="center" vertical="center" wrapText="1"/>
    </xf>
    <xf numFmtId="0" fontId="5" fillId="0" borderId="0" xfId="0" applyFont="1" applyAlignment="1">
      <alignment/>
    </xf>
    <xf numFmtId="0" fontId="54" fillId="0" borderId="24" xfId="0" applyFont="1" applyBorder="1" applyAlignment="1">
      <alignment horizontal="center" vertical="center"/>
    </xf>
    <xf numFmtId="0" fontId="53" fillId="35" borderId="25" xfId="0" applyFont="1" applyFill="1" applyBorder="1" applyAlignment="1">
      <alignment vertical="center" wrapText="1"/>
    </xf>
    <xf numFmtId="0" fontId="54" fillId="35" borderId="25" xfId="0" applyFont="1" applyFill="1" applyBorder="1" applyAlignment="1">
      <alignment vertical="center" wrapText="1"/>
    </xf>
    <xf numFmtId="0" fontId="54" fillId="35" borderId="0" xfId="0" applyFont="1" applyFill="1" applyBorder="1" applyAlignment="1">
      <alignment vertical="center" wrapText="1"/>
    </xf>
    <xf numFmtId="0" fontId="54" fillId="43" borderId="23" xfId="0" applyFont="1" applyFill="1" applyBorder="1" applyAlignment="1">
      <alignment vertical="center" wrapText="1"/>
    </xf>
    <xf numFmtId="0" fontId="54" fillId="0" borderId="26" xfId="0" applyFont="1" applyBorder="1" applyAlignment="1">
      <alignment horizontal="center" vertical="center"/>
    </xf>
    <xf numFmtId="0" fontId="54" fillId="0" borderId="21" xfId="0" applyFont="1" applyBorder="1" applyAlignment="1">
      <alignment horizontal="center" vertical="center"/>
    </xf>
    <xf numFmtId="0" fontId="54" fillId="0" borderId="27" xfId="0" applyFont="1" applyBorder="1" applyAlignment="1">
      <alignment horizontal="center" vertical="center" wrapText="1"/>
    </xf>
    <xf numFmtId="0" fontId="53" fillId="35" borderId="28" xfId="0" applyFont="1" applyFill="1" applyBorder="1" applyAlignment="1">
      <alignment vertical="center" wrapText="1"/>
    </xf>
    <xf numFmtId="0" fontId="53" fillId="35" borderId="23" xfId="0" applyFont="1" applyFill="1" applyBorder="1" applyAlignment="1">
      <alignment vertical="center" wrapText="1"/>
    </xf>
    <xf numFmtId="0" fontId="54" fillId="0" borderId="0" xfId="0" applyFont="1" applyAlignment="1">
      <alignment horizontal="center" vertical="center"/>
    </xf>
    <xf numFmtId="0" fontId="53" fillId="35" borderId="29" xfId="0" applyFont="1" applyFill="1" applyBorder="1" applyAlignment="1">
      <alignment vertical="center" wrapText="1"/>
    </xf>
    <xf numFmtId="0" fontId="53" fillId="35" borderId="0" xfId="0" applyFont="1" applyFill="1" applyBorder="1" applyAlignment="1">
      <alignment vertical="center" wrapText="1"/>
    </xf>
    <xf numFmtId="0" fontId="53" fillId="0" borderId="0" xfId="0" applyFont="1" applyAlignment="1">
      <alignment horizontal="center"/>
    </xf>
    <xf numFmtId="0" fontId="53" fillId="0" borderId="25" xfId="0" applyFont="1" applyBorder="1" applyAlignment="1">
      <alignment horizontal="center"/>
    </xf>
    <xf numFmtId="0" fontId="53" fillId="0" borderId="23" xfId="0" applyFont="1" applyBorder="1" applyAlignment="1">
      <alignment/>
    </xf>
    <xf numFmtId="0" fontId="53" fillId="0" borderId="27" xfId="0" applyFont="1" applyBorder="1" applyAlignment="1">
      <alignment/>
    </xf>
    <xf numFmtId="0" fontId="54" fillId="0" borderId="0" xfId="0" applyFont="1" applyAlignment="1">
      <alignment horizontal="left" vertical="center"/>
    </xf>
    <xf numFmtId="0" fontId="5" fillId="0" borderId="0" xfId="0" applyFont="1" applyAlignment="1">
      <alignment horizontal="left" vertical="center"/>
    </xf>
    <xf numFmtId="0" fontId="54" fillId="43" borderId="0" xfId="0" applyFont="1" applyFill="1" applyBorder="1" applyAlignment="1">
      <alignment/>
    </xf>
    <xf numFmtId="0" fontId="54" fillId="35" borderId="0" xfId="0" applyFont="1" applyFill="1" applyBorder="1" applyAlignment="1">
      <alignment/>
    </xf>
    <xf numFmtId="0" fontId="53" fillId="0" borderId="0" xfId="0" applyFont="1" applyAlignment="1">
      <alignment horizontal="left" vertical="center"/>
    </xf>
    <xf numFmtId="0" fontId="5" fillId="43" borderId="0" xfId="0" applyFont="1" applyFill="1" applyBorder="1" applyAlignment="1">
      <alignment/>
    </xf>
    <xf numFmtId="0" fontId="53" fillId="0" borderId="0" xfId="0" applyFont="1" applyAlignment="1">
      <alignment wrapText="1"/>
    </xf>
    <xf numFmtId="2" fontId="54" fillId="0" borderId="30" xfId="0" applyNumberFormat="1" applyFont="1" applyBorder="1" applyAlignment="1">
      <alignment horizontal="center" vertical="center"/>
    </xf>
    <xf numFmtId="181" fontId="54" fillId="35" borderId="11" xfId="49" applyNumberFormat="1" applyFont="1" applyFill="1" applyBorder="1" applyAlignment="1">
      <alignment horizontal="center" vertical="center"/>
    </xf>
    <xf numFmtId="0" fontId="0" fillId="0" borderId="30" xfId="0" applyFont="1" applyBorder="1" applyAlignment="1">
      <alignment/>
    </xf>
    <xf numFmtId="178" fontId="54" fillId="0" borderId="30" xfId="0" applyNumberFormat="1" applyFont="1" applyBorder="1" applyAlignment="1">
      <alignment horizontal="left" vertical="center" wrapText="1"/>
    </xf>
    <xf numFmtId="0" fontId="53" fillId="36" borderId="30" xfId="0" applyFont="1" applyFill="1" applyBorder="1" applyAlignment="1">
      <alignment horizontal="center" vertical="center" wrapText="1"/>
    </xf>
    <xf numFmtId="0" fontId="54" fillId="36" borderId="30" xfId="0" applyFont="1" applyFill="1" applyBorder="1" applyAlignment="1">
      <alignment horizontal="center" vertical="center" wrapText="1"/>
    </xf>
    <xf numFmtId="0" fontId="54" fillId="35" borderId="30" xfId="0" applyFont="1" applyFill="1" applyBorder="1" applyAlignment="1">
      <alignment horizontal="left" vertical="center" wrapText="1"/>
    </xf>
    <xf numFmtId="0" fontId="54" fillId="35" borderId="31" xfId="0" applyFont="1" applyFill="1" applyBorder="1" applyAlignment="1">
      <alignment horizontal="center" vertical="center"/>
    </xf>
    <xf numFmtId="0" fontId="54" fillId="35" borderId="30" xfId="0" applyFont="1" applyFill="1" applyBorder="1" applyAlignment="1">
      <alignment horizontal="center" vertical="center"/>
    </xf>
    <xf numFmtId="181" fontId="54" fillId="35" borderId="30" xfId="49" applyNumberFormat="1" applyFont="1" applyFill="1" applyBorder="1" applyAlignment="1">
      <alignment horizontal="center" vertical="center"/>
    </xf>
    <xf numFmtId="181" fontId="54" fillId="35" borderId="0" xfId="49" applyNumberFormat="1" applyFont="1" applyFill="1" applyBorder="1" applyAlignment="1">
      <alignment horizontal="center" vertical="center"/>
    </xf>
    <xf numFmtId="178" fontId="54" fillId="0" borderId="32" xfId="0" applyNumberFormat="1" applyFont="1" applyBorder="1" applyAlignment="1">
      <alignment horizontal="left" vertical="center" wrapText="1"/>
    </xf>
    <xf numFmtId="0" fontId="54" fillId="0" borderId="11" xfId="0" applyFont="1" applyBorder="1" applyAlignment="1">
      <alignment horizontal="center" vertical="center" wrapText="1"/>
    </xf>
    <xf numFmtId="2" fontId="0" fillId="0" borderId="0" xfId="0" applyNumberFormat="1" applyFont="1" applyAlignment="1">
      <alignment/>
    </xf>
    <xf numFmtId="181" fontId="0"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0" fillId="0" borderId="0" xfId="0" applyFont="1" applyFill="1" applyAlignment="1">
      <alignment/>
    </xf>
    <xf numFmtId="169" fontId="54" fillId="44" borderId="11" xfId="0" applyNumberFormat="1" applyFont="1" applyFill="1" applyBorder="1" applyAlignment="1">
      <alignment horizontal="center" vertical="center"/>
    </xf>
    <xf numFmtId="181" fontId="54" fillId="44" borderId="11" xfId="0" applyNumberFormat="1" applyFont="1" applyFill="1" applyBorder="1" applyAlignment="1">
      <alignment horizontal="center" vertical="center"/>
    </xf>
    <xf numFmtId="0" fontId="54" fillId="44" borderId="11" xfId="0" applyFont="1" applyFill="1" applyBorder="1" applyAlignment="1">
      <alignment horizontal="center" vertical="center"/>
    </xf>
    <xf numFmtId="0" fontId="54" fillId="44" borderId="14" xfId="0" applyFont="1" applyFill="1" applyBorder="1" applyAlignment="1">
      <alignment horizontal="center" vertical="center"/>
    </xf>
    <xf numFmtId="0" fontId="3" fillId="0" borderId="0" xfId="0" applyFont="1" applyAlignment="1">
      <alignment/>
    </xf>
    <xf numFmtId="0" fontId="35" fillId="45" borderId="0" xfId="0" applyFont="1" applyFill="1" applyAlignment="1">
      <alignment/>
    </xf>
    <xf numFmtId="2" fontId="35" fillId="45" borderId="0" xfId="0" applyNumberFormat="1" applyFont="1" applyFill="1" applyAlignment="1">
      <alignment/>
    </xf>
    <xf numFmtId="0" fontId="35" fillId="0" borderId="0" xfId="0" applyFont="1" applyAlignment="1">
      <alignment/>
    </xf>
    <xf numFmtId="1" fontId="35" fillId="45" borderId="0" xfId="0" applyNumberFormat="1" applyFont="1" applyFill="1" applyAlignment="1">
      <alignment/>
    </xf>
    <xf numFmtId="0" fontId="0" fillId="0" borderId="0" xfId="0" applyFont="1" applyAlignment="1">
      <alignment/>
    </xf>
    <xf numFmtId="178" fontId="54" fillId="35" borderId="30" xfId="0" applyNumberFormat="1" applyFont="1" applyFill="1" applyBorder="1" applyAlignment="1">
      <alignment horizontal="left" vertical="center" wrapText="1"/>
    </xf>
    <xf numFmtId="0" fontId="5" fillId="0" borderId="14" xfId="0" applyFont="1" applyBorder="1" applyAlignment="1">
      <alignment horizontal="center" vertical="center"/>
    </xf>
    <xf numFmtId="0" fontId="54" fillId="35" borderId="13" xfId="0" applyFont="1" applyFill="1" applyBorder="1" applyAlignment="1">
      <alignment horizontal="center" vertical="center"/>
    </xf>
    <xf numFmtId="0" fontId="54" fillId="35" borderId="33" xfId="0" applyFont="1" applyFill="1" applyBorder="1" applyAlignment="1">
      <alignment horizontal="center" vertical="center"/>
    </xf>
    <xf numFmtId="181" fontId="54" fillId="35" borderId="33" xfId="49" applyNumberFormat="1" applyFont="1" applyFill="1" applyBorder="1" applyAlignment="1">
      <alignment horizontal="center" vertical="center"/>
    </xf>
    <xf numFmtId="0" fontId="5" fillId="35" borderId="30" xfId="0" applyFont="1" applyFill="1" applyBorder="1" applyAlignment="1">
      <alignment horizontal="center" vertical="center"/>
    </xf>
    <xf numFmtId="0" fontId="5" fillId="36" borderId="30" xfId="0" applyFont="1" applyFill="1" applyBorder="1" applyAlignment="1">
      <alignment horizontal="center" vertical="center"/>
    </xf>
    <xf numFmtId="0" fontId="53" fillId="35" borderId="30" xfId="0" applyFont="1" applyFill="1" applyBorder="1" applyAlignment="1">
      <alignment horizontal="center" vertical="center"/>
    </xf>
    <xf numFmtId="0" fontId="53" fillId="35" borderId="30" xfId="0" applyFont="1" applyFill="1" applyBorder="1" applyAlignment="1">
      <alignment horizontal="left" vertical="center"/>
    </xf>
    <xf numFmtId="0" fontId="3" fillId="0" borderId="30" xfId="0" applyFont="1" applyBorder="1" applyAlignment="1">
      <alignment/>
    </xf>
    <xf numFmtId="0" fontId="3" fillId="0" borderId="30" xfId="0" applyFont="1" applyBorder="1" applyAlignment="1">
      <alignment/>
    </xf>
    <xf numFmtId="0" fontId="54" fillId="45" borderId="14" xfId="0" applyFont="1" applyFill="1" applyBorder="1" applyAlignment="1">
      <alignment horizontal="center" vertical="center"/>
    </xf>
    <xf numFmtId="0" fontId="54" fillId="45" borderId="30" xfId="0" applyFont="1" applyFill="1" applyBorder="1" applyAlignment="1">
      <alignment horizontal="center" vertical="center"/>
    </xf>
    <xf numFmtId="0" fontId="3" fillId="46" borderId="30" xfId="0" applyFont="1" applyFill="1" applyBorder="1" applyAlignment="1">
      <alignment/>
    </xf>
    <xf numFmtId="1" fontId="3" fillId="46" borderId="30" xfId="0" applyNumberFormat="1" applyFont="1" applyFill="1" applyBorder="1" applyAlignment="1">
      <alignment/>
    </xf>
    <xf numFmtId="0" fontId="3" fillId="46" borderId="30" xfId="0" applyFont="1" applyFill="1" applyBorder="1" applyAlignment="1">
      <alignment/>
    </xf>
    <xf numFmtId="2" fontId="55" fillId="36" borderId="34" xfId="0" applyNumberFormat="1" applyFont="1" applyFill="1" applyBorder="1" applyAlignment="1">
      <alignment horizontal="center" vertical="center" wrapText="1"/>
    </xf>
    <xf numFmtId="2" fontId="55" fillId="36" borderId="35" xfId="0" applyNumberFormat="1" applyFont="1" applyFill="1" applyBorder="1" applyAlignment="1">
      <alignment horizontal="center" vertical="center" wrapText="1"/>
    </xf>
    <xf numFmtId="0" fontId="53" fillId="36" borderId="34" xfId="0" applyFont="1" applyFill="1" applyBorder="1" applyAlignment="1">
      <alignment horizontal="center" vertical="center" wrapText="1"/>
    </xf>
    <xf numFmtId="1" fontId="54" fillId="0" borderId="30" xfId="0" applyNumberFormat="1" applyFont="1" applyBorder="1" applyAlignment="1">
      <alignment horizontal="right" vertical="center"/>
    </xf>
    <xf numFmtId="171" fontId="0" fillId="0" borderId="0" xfId="49" applyFont="1" applyAlignment="1">
      <alignment/>
    </xf>
    <xf numFmtId="181" fontId="0" fillId="0" borderId="0" xfId="49" applyNumberFormat="1" applyFont="1" applyAlignment="1">
      <alignment/>
    </xf>
    <xf numFmtId="190" fontId="0" fillId="0" borderId="0" xfId="0" applyNumberFormat="1" applyFont="1" applyAlignment="1">
      <alignment/>
    </xf>
    <xf numFmtId="0" fontId="5" fillId="35" borderId="10" xfId="0" applyFont="1" applyFill="1" applyBorder="1" applyAlignment="1">
      <alignment horizontal="center" vertical="center"/>
    </xf>
    <xf numFmtId="0" fontId="0" fillId="0" borderId="0" xfId="0" applyFont="1" applyAlignment="1">
      <alignment/>
    </xf>
    <xf numFmtId="0" fontId="5" fillId="35" borderId="14" xfId="0" applyFont="1" applyFill="1" applyBorder="1" applyAlignment="1">
      <alignment horizontal="center" vertical="center" wrapText="1"/>
    </xf>
    <xf numFmtId="0" fontId="5" fillId="35" borderId="14" xfId="0" applyFont="1" applyFill="1" applyBorder="1" applyAlignment="1">
      <alignment horizontal="center" vertical="center"/>
    </xf>
    <xf numFmtId="169" fontId="54" fillId="44" borderId="14" xfId="0" applyNumberFormat="1" applyFont="1" applyFill="1" applyBorder="1" applyAlignment="1">
      <alignment horizontal="center" vertical="center"/>
    </xf>
    <xf numFmtId="0" fontId="54" fillId="44" borderId="10" xfId="0" applyFont="1" applyFill="1" applyBorder="1" applyAlignment="1">
      <alignment horizontal="center" vertical="center"/>
    </xf>
    <xf numFmtId="0" fontId="54" fillId="35" borderId="36" xfId="0" applyFont="1" applyFill="1" applyBorder="1" applyAlignment="1">
      <alignment horizontal="center" vertical="center"/>
    </xf>
    <xf numFmtId="0" fontId="5" fillId="0" borderId="30" xfId="0" applyFont="1" applyBorder="1" applyAlignment="1">
      <alignment horizontal="center" vertical="center"/>
    </xf>
    <xf numFmtId="0" fontId="54" fillId="44" borderId="30" xfId="0" applyFont="1" applyFill="1" applyBorder="1" applyAlignment="1">
      <alignment horizontal="center" vertical="center"/>
    </xf>
    <xf numFmtId="169" fontId="54" fillId="44" borderId="30" xfId="0" applyNumberFormat="1" applyFont="1" applyFill="1" applyBorder="1" applyAlignment="1">
      <alignment horizontal="center" vertical="center"/>
    </xf>
    <xf numFmtId="0" fontId="0" fillId="0" borderId="0" xfId="0" applyFont="1" applyAlignment="1">
      <alignment/>
    </xf>
    <xf numFmtId="169" fontId="0" fillId="0" borderId="0" xfId="0" applyNumberFormat="1" applyFont="1" applyAlignment="1">
      <alignment/>
    </xf>
    <xf numFmtId="181" fontId="0" fillId="0" borderId="0" xfId="0" applyNumberFormat="1" applyFont="1" applyAlignment="1">
      <alignment/>
    </xf>
    <xf numFmtId="171" fontId="0" fillId="0" borderId="0" xfId="49" applyFont="1" applyAlignment="1">
      <alignment/>
    </xf>
    <xf numFmtId="181" fontId="0" fillId="0" borderId="0" xfId="49" applyNumberFormat="1" applyFont="1" applyAlignment="1">
      <alignment/>
    </xf>
    <xf numFmtId="181" fontId="34" fillId="0" borderId="0" xfId="64" applyNumberFormat="1">
      <alignment/>
      <protection/>
    </xf>
    <xf numFmtId="171" fontId="0" fillId="0" borderId="0" xfId="0" applyNumberFormat="1" applyFont="1" applyAlignment="1">
      <alignment/>
    </xf>
    <xf numFmtId="0" fontId="5" fillId="35" borderId="14" xfId="0" applyFont="1" applyFill="1" applyBorder="1" applyAlignment="1">
      <alignment horizontal="center" vertical="center" wrapText="1"/>
    </xf>
    <xf numFmtId="0" fontId="5" fillId="35" borderId="14" xfId="0" applyFont="1" applyFill="1" applyBorder="1" applyAlignment="1">
      <alignment horizontal="center" vertical="center"/>
    </xf>
    <xf numFmtId="0" fontId="0" fillId="0" borderId="0" xfId="0" applyFont="1" applyAlignment="1">
      <alignment/>
    </xf>
    <xf numFmtId="181" fontId="54" fillId="44" borderId="14" xfId="0" applyNumberFormat="1" applyFont="1" applyFill="1" applyBorder="1" applyAlignment="1">
      <alignment horizontal="center" vertical="center"/>
    </xf>
    <xf numFmtId="181" fontId="54" fillId="44" borderId="30" xfId="0" applyNumberFormat="1" applyFont="1" applyFill="1" applyBorder="1" applyAlignment="1">
      <alignment horizontal="center" vertical="center"/>
    </xf>
    <xf numFmtId="181" fontId="34" fillId="0" borderId="30" xfId="64" applyNumberFormat="1" applyBorder="1">
      <alignment/>
      <protection/>
    </xf>
    <xf numFmtId="0" fontId="0" fillId="0" borderId="0" xfId="0" applyFont="1" applyAlignment="1">
      <alignment/>
    </xf>
    <xf numFmtId="0" fontId="5" fillId="35" borderId="33" xfId="0" applyFont="1" applyFill="1" applyBorder="1" applyAlignment="1">
      <alignment horizontal="center" vertical="center"/>
    </xf>
    <xf numFmtId="0" fontId="5" fillId="0" borderId="30" xfId="0" applyFont="1" applyBorder="1" applyAlignment="1">
      <alignment wrapText="1"/>
    </xf>
    <xf numFmtId="0" fontId="5" fillId="0" borderId="33" xfId="0" applyFont="1" applyBorder="1" applyAlignment="1">
      <alignment horizontal="center" vertical="center"/>
    </xf>
    <xf numFmtId="0" fontId="54" fillId="44" borderId="33" xfId="0" applyFont="1" applyFill="1" applyBorder="1" applyAlignment="1">
      <alignment horizontal="center" vertical="center"/>
    </xf>
    <xf numFmtId="169" fontId="54" fillId="44" borderId="33" xfId="0" applyNumberFormat="1" applyFont="1" applyFill="1" applyBorder="1" applyAlignment="1">
      <alignment horizontal="center" vertical="center"/>
    </xf>
    <xf numFmtId="181" fontId="54" fillId="44" borderId="33" xfId="0" applyNumberFormat="1" applyFont="1" applyFill="1" applyBorder="1" applyAlignment="1">
      <alignment horizontal="center" vertical="center"/>
    </xf>
    <xf numFmtId="0" fontId="0" fillId="0" borderId="36" xfId="0" applyFont="1" applyBorder="1" applyAlignment="1">
      <alignment/>
    </xf>
    <xf numFmtId="0" fontId="5" fillId="0" borderId="30" xfId="0" applyFont="1" applyBorder="1" applyAlignment="1">
      <alignment/>
    </xf>
    <xf numFmtId="178" fontId="54" fillId="0" borderId="35" xfId="0" applyNumberFormat="1" applyFont="1" applyBorder="1" applyAlignment="1">
      <alignment horizontal="left" vertical="center" wrapText="1"/>
    </xf>
    <xf numFmtId="0" fontId="53" fillId="35" borderId="33" xfId="0" applyFont="1" applyFill="1" applyBorder="1" applyAlignment="1">
      <alignment horizontal="center" vertical="center"/>
    </xf>
    <xf numFmtId="0" fontId="3" fillId="0" borderId="33" xfId="0" applyFont="1" applyBorder="1" applyAlignment="1">
      <alignment/>
    </xf>
    <xf numFmtId="0" fontId="3" fillId="46" borderId="33" xfId="0" applyFont="1" applyFill="1" applyBorder="1" applyAlignment="1">
      <alignment/>
    </xf>
    <xf numFmtId="182" fontId="53" fillId="35" borderId="30" xfId="49" applyNumberFormat="1" applyFont="1" applyFill="1" applyBorder="1" applyAlignment="1">
      <alignment horizontal="left" vertical="center"/>
    </xf>
    <xf numFmtId="2" fontId="3" fillId="0" borderId="30" xfId="0" applyNumberFormat="1" applyFont="1" applyBorder="1" applyAlignment="1">
      <alignment/>
    </xf>
    <xf numFmtId="1" fontId="3" fillId="0" borderId="33" xfId="0" applyNumberFormat="1" applyFont="1" applyBorder="1" applyAlignment="1">
      <alignment/>
    </xf>
    <xf numFmtId="2" fontId="53" fillId="35" borderId="33" xfId="0" applyNumberFormat="1" applyFont="1" applyFill="1" applyBorder="1" applyAlignment="1">
      <alignment horizontal="left" vertical="center"/>
    </xf>
    <xf numFmtId="181" fontId="0" fillId="0" borderId="0" xfId="49" applyNumberFormat="1" applyFont="1" applyAlignment="1">
      <alignment/>
    </xf>
    <xf numFmtId="0" fontId="0" fillId="45" borderId="0" xfId="0" applyFont="1" applyFill="1" applyAlignment="1">
      <alignment/>
    </xf>
    <xf numFmtId="169" fontId="0" fillId="45" borderId="0" xfId="0" applyNumberFormat="1" applyFont="1" applyFill="1" applyAlignment="1">
      <alignment/>
    </xf>
    <xf numFmtId="181" fontId="0" fillId="45" borderId="0" xfId="49" applyNumberFormat="1" applyFont="1" applyFill="1" applyAlignment="1">
      <alignment/>
    </xf>
    <xf numFmtId="181" fontId="0" fillId="45" borderId="0" xfId="49" applyNumberFormat="1" applyFont="1" applyFill="1" applyAlignment="1">
      <alignment/>
    </xf>
    <xf numFmtId="181" fontId="0" fillId="45" borderId="0" xfId="0" applyNumberFormat="1" applyFont="1" applyFill="1" applyAlignment="1">
      <alignment/>
    </xf>
    <xf numFmtId="181" fontId="34" fillId="45" borderId="0" xfId="60" applyNumberFormat="1" applyFont="1" applyFill="1" applyAlignment="1">
      <alignment/>
    </xf>
    <xf numFmtId="181" fontId="54" fillId="0" borderId="30" xfId="49" applyNumberFormat="1" applyFont="1" applyBorder="1" applyAlignment="1">
      <alignment vertical="center"/>
    </xf>
    <xf numFmtId="181" fontId="0" fillId="0" borderId="30" xfId="49" applyNumberFormat="1" applyFont="1" applyBorder="1" applyAlignment="1">
      <alignment vertical="center"/>
    </xf>
    <xf numFmtId="0" fontId="54" fillId="0" borderId="30" xfId="0" applyFont="1" applyFill="1" applyBorder="1" applyAlignment="1">
      <alignment horizontal="left" vertical="center"/>
    </xf>
    <xf numFmtId="0" fontId="54" fillId="0" borderId="14" xfId="0" applyFont="1" applyFill="1" applyBorder="1" applyAlignment="1">
      <alignment horizontal="center" vertical="center"/>
    </xf>
    <xf numFmtId="0" fontId="54" fillId="0" borderId="11" xfId="0" applyFont="1" applyFill="1" applyBorder="1" applyAlignment="1">
      <alignment horizontal="center" vertical="center"/>
    </xf>
    <xf numFmtId="169" fontId="54" fillId="0" borderId="11" xfId="50" applyFont="1" applyFill="1" applyBorder="1" applyAlignment="1">
      <alignment horizontal="center" vertical="center"/>
    </xf>
    <xf numFmtId="181" fontId="54" fillId="0" borderId="11" xfId="49" applyNumberFormat="1" applyFont="1" applyFill="1" applyBorder="1" applyAlignment="1">
      <alignment horizontal="center" vertical="center"/>
    </xf>
    <xf numFmtId="169" fontId="54" fillId="0" borderId="11" xfId="0" applyNumberFormat="1" applyFont="1" applyFill="1" applyBorder="1" applyAlignment="1">
      <alignment horizontal="center" vertical="center"/>
    </xf>
    <xf numFmtId="180" fontId="54" fillId="0" borderId="11" xfId="49" applyNumberFormat="1" applyFont="1" applyFill="1" applyBorder="1" applyAlignment="1">
      <alignment horizontal="center" vertical="center"/>
    </xf>
    <xf numFmtId="181" fontId="54" fillId="0" borderId="11" xfId="0" applyNumberFormat="1" applyFont="1" applyFill="1" applyBorder="1" applyAlignment="1">
      <alignment horizontal="center" vertical="center"/>
    </xf>
    <xf numFmtId="181" fontId="54" fillId="0" borderId="11" xfId="49" applyNumberFormat="1" applyFont="1" applyFill="1" applyBorder="1" applyAlignment="1">
      <alignment horizontal="left" vertical="center"/>
    </xf>
    <xf numFmtId="171" fontId="54" fillId="0" borderId="11" xfId="0" applyNumberFormat="1" applyFont="1" applyFill="1" applyBorder="1" applyAlignment="1">
      <alignment horizontal="center" vertical="center"/>
    </xf>
    <xf numFmtId="171" fontId="54" fillId="0" borderId="0" xfId="50" applyNumberFormat="1" applyFont="1" applyFill="1" applyAlignment="1">
      <alignment horizontal="center" vertical="center"/>
    </xf>
    <xf numFmtId="181" fontId="54" fillId="0" borderId="30" xfId="49" applyNumberFormat="1" applyFont="1" applyFill="1" applyBorder="1" applyAlignment="1">
      <alignment horizontal="center" vertical="center"/>
    </xf>
    <xf numFmtId="181" fontId="54" fillId="0" borderId="11" xfId="54" applyNumberFormat="1" applyFont="1" applyFill="1" applyBorder="1" applyAlignment="1">
      <alignment horizontal="center" vertical="center"/>
    </xf>
    <xf numFmtId="0" fontId="54" fillId="0" borderId="14" xfId="0" applyFont="1" applyFill="1" applyBorder="1" applyAlignment="1">
      <alignment horizontal="right" vertical="center"/>
    </xf>
    <xf numFmtId="169" fontId="54" fillId="0" borderId="14" xfId="0" applyNumberFormat="1" applyFont="1" applyFill="1" applyBorder="1" applyAlignment="1">
      <alignment horizontal="center" vertical="center"/>
    </xf>
    <xf numFmtId="0" fontId="54" fillId="0" borderId="0" xfId="0" applyFont="1" applyFill="1" applyAlignment="1">
      <alignment horizontal="right" vertical="center"/>
    </xf>
    <xf numFmtId="171" fontId="54" fillId="0" borderId="14" xfId="0" applyNumberFormat="1" applyFont="1" applyFill="1" applyBorder="1" applyAlignment="1">
      <alignment horizontal="center" vertical="center"/>
    </xf>
    <xf numFmtId="0" fontId="54" fillId="0" borderId="14" xfId="0" applyFont="1" applyFill="1" applyBorder="1" applyAlignment="1">
      <alignment vertical="center"/>
    </xf>
    <xf numFmtId="181" fontId="54" fillId="0" borderId="11" xfId="49" applyNumberFormat="1" applyFont="1" applyFill="1" applyBorder="1" applyAlignment="1">
      <alignment vertical="center"/>
    </xf>
    <xf numFmtId="0" fontId="54" fillId="0" borderId="30" xfId="0" applyFont="1" applyFill="1" applyBorder="1" applyAlignment="1">
      <alignment horizontal="right" vertical="center"/>
    </xf>
    <xf numFmtId="0" fontId="54" fillId="0" borderId="30" xfId="0" applyFont="1" applyFill="1" applyBorder="1" applyAlignment="1">
      <alignment horizontal="center" vertical="center"/>
    </xf>
    <xf numFmtId="169" fontId="54" fillId="0" borderId="30" xfId="0" applyNumberFormat="1" applyFont="1" applyFill="1" applyBorder="1" applyAlignment="1">
      <alignment horizontal="center" vertical="center"/>
    </xf>
    <xf numFmtId="169" fontId="54" fillId="0" borderId="30" xfId="50" applyFont="1" applyFill="1" applyBorder="1" applyAlignment="1">
      <alignment horizontal="right" vertical="center"/>
    </xf>
    <xf numFmtId="169" fontId="54" fillId="0" borderId="30" xfId="50" applyFont="1" applyFill="1" applyBorder="1" applyAlignment="1">
      <alignment horizontal="center" vertical="center"/>
    </xf>
    <xf numFmtId="169" fontId="54" fillId="0" borderId="30" xfId="50" applyFont="1" applyFill="1" applyBorder="1" applyAlignment="1">
      <alignment vertical="center"/>
    </xf>
    <xf numFmtId="181" fontId="54" fillId="0" borderId="12" xfId="49" applyNumberFormat="1" applyFont="1" applyFill="1" applyBorder="1" applyAlignment="1">
      <alignment vertical="center"/>
    </xf>
    <xf numFmtId="0" fontId="54" fillId="0" borderId="33" xfId="0" applyFont="1" applyFill="1" applyBorder="1" applyAlignment="1">
      <alignment horizontal="right" vertical="center"/>
    </xf>
    <xf numFmtId="0" fontId="54" fillId="0" borderId="33" xfId="0" applyFont="1" applyFill="1" applyBorder="1" applyAlignment="1">
      <alignment horizontal="center" vertical="center"/>
    </xf>
    <xf numFmtId="169" fontId="54" fillId="0" borderId="33" xfId="0" applyNumberFormat="1" applyFont="1" applyFill="1" applyBorder="1" applyAlignment="1">
      <alignment horizontal="center" vertical="center"/>
    </xf>
    <xf numFmtId="171" fontId="54" fillId="0" borderId="33" xfId="0" applyNumberFormat="1" applyFont="1" applyFill="1" applyBorder="1" applyAlignment="1">
      <alignment horizontal="center" vertical="center"/>
    </xf>
    <xf numFmtId="0" fontId="54" fillId="0" borderId="33" xfId="0" applyFont="1" applyFill="1" applyBorder="1" applyAlignment="1">
      <alignment vertical="center"/>
    </xf>
    <xf numFmtId="181" fontId="54" fillId="0" borderId="16" xfId="49" applyNumberFormat="1" applyFont="1" applyFill="1" applyBorder="1" applyAlignment="1">
      <alignment vertical="center"/>
    </xf>
    <xf numFmtId="171" fontId="54" fillId="0" borderId="30" xfId="0" applyNumberFormat="1" applyFont="1" applyFill="1" applyBorder="1" applyAlignment="1">
      <alignment horizontal="center" vertical="center"/>
    </xf>
    <xf numFmtId="0" fontId="54" fillId="0" borderId="30" xfId="0" applyFont="1" applyFill="1" applyBorder="1" applyAlignment="1">
      <alignment vertical="center"/>
    </xf>
    <xf numFmtId="181" fontId="54" fillId="0" borderId="30" xfId="49" applyNumberFormat="1" applyFont="1" applyFill="1" applyBorder="1" applyAlignment="1">
      <alignment vertical="center"/>
    </xf>
    <xf numFmtId="0" fontId="54" fillId="0" borderId="10" xfId="0" applyFont="1" applyFill="1" applyBorder="1" applyAlignment="1">
      <alignment horizontal="right" vertical="center"/>
    </xf>
    <xf numFmtId="0" fontId="54" fillId="0" borderId="0" xfId="0" applyFont="1" applyFill="1" applyAlignment="1">
      <alignment horizontal="center" vertical="center"/>
    </xf>
    <xf numFmtId="0" fontId="54" fillId="0" borderId="36" xfId="0" applyFont="1" applyFill="1" applyBorder="1" applyAlignment="1">
      <alignment horizontal="center" vertical="center"/>
    </xf>
    <xf numFmtId="0" fontId="54" fillId="0" borderId="36" xfId="0" applyFont="1" applyFill="1" applyBorder="1" applyAlignment="1">
      <alignment horizontal="right"/>
    </xf>
    <xf numFmtId="0" fontId="0" fillId="0" borderId="0" xfId="0" applyFont="1" applyFill="1" applyAlignment="1">
      <alignment horizontal="right"/>
    </xf>
    <xf numFmtId="0" fontId="54" fillId="0" borderId="10" xfId="0" applyFont="1" applyFill="1" applyBorder="1" applyAlignment="1">
      <alignment horizontal="right"/>
    </xf>
    <xf numFmtId="181" fontId="54" fillId="0" borderId="32" xfId="49" applyNumberFormat="1" applyFont="1" applyFill="1" applyBorder="1" applyAlignment="1">
      <alignment horizontal="right"/>
    </xf>
    <xf numFmtId="0" fontId="54" fillId="0" borderId="13" xfId="0" applyFont="1" applyFill="1" applyBorder="1" applyAlignment="1">
      <alignment horizontal="center" vertical="center"/>
    </xf>
    <xf numFmtId="181" fontId="54" fillId="0" borderId="30" xfId="49" applyNumberFormat="1" applyFont="1" applyFill="1" applyBorder="1" applyAlignment="1">
      <alignment/>
    </xf>
    <xf numFmtId="0" fontId="54" fillId="0" borderId="37" xfId="0" applyFont="1" applyFill="1" applyBorder="1" applyAlignment="1">
      <alignment horizontal="right"/>
    </xf>
    <xf numFmtId="0" fontId="54" fillId="0" borderId="12" xfId="0" applyFont="1" applyFill="1" applyBorder="1" applyAlignment="1">
      <alignment horizontal="right"/>
    </xf>
    <xf numFmtId="169" fontId="54" fillId="0" borderId="11" xfId="50" applyFont="1" applyFill="1" applyBorder="1" applyAlignment="1">
      <alignment horizontal="right"/>
    </xf>
    <xf numFmtId="169" fontId="54" fillId="0" borderId="31" xfId="0" applyNumberFormat="1" applyFont="1" applyFill="1" applyBorder="1" applyAlignment="1">
      <alignment horizontal="right"/>
    </xf>
    <xf numFmtId="181" fontId="54" fillId="0" borderId="38" xfId="49" applyNumberFormat="1" applyFont="1" applyFill="1" applyBorder="1" applyAlignment="1">
      <alignment horizontal="center" vertical="center"/>
    </xf>
    <xf numFmtId="181" fontId="54" fillId="0" borderId="33" xfId="0" applyNumberFormat="1" applyFont="1" applyFill="1" applyBorder="1" applyAlignment="1">
      <alignment horizontal="center" vertical="center"/>
    </xf>
    <xf numFmtId="0" fontId="54" fillId="0" borderId="12" xfId="0" applyFont="1" applyFill="1" applyBorder="1" applyAlignment="1">
      <alignment horizontal="center" vertical="center"/>
    </xf>
    <xf numFmtId="181" fontId="54" fillId="0" borderId="31" xfId="0" applyNumberFormat="1" applyFont="1" applyFill="1" applyBorder="1" applyAlignment="1">
      <alignment horizontal="center" vertical="center"/>
    </xf>
    <xf numFmtId="181" fontId="54" fillId="0" borderId="33" xfId="49" applyNumberFormat="1" applyFont="1" applyFill="1" applyBorder="1" applyAlignment="1">
      <alignment horizontal="center" vertical="center"/>
    </xf>
    <xf numFmtId="181" fontId="54" fillId="0" borderId="39" xfId="49" applyNumberFormat="1" applyFont="1" applyFill="1" applyBorder="1" applyAlignment="1">
      <alignment horizontal="center" vertical="center"/>
    </xf>
    <xf numFmtId="181" fontId="54" fillId="0" borderId="40" xfId="0" applyNumberFormat="1" applyFont="1" applyFill="1" applyBorder="1" applyAlignment="1">
      <alignment horizontal="center" vertical="center"/>
    </xf>
    <xf numFmtId="181" fontId="54" fillId="0" borderId="14" xfId="49" applyNumberFormat="1" applyFont="1" applyFill="1" applyBorder="1" applyAlignment="1">
      <alignment horizontal="center" vertical="center"/>
    </xf>
    <xf numFmtId="181" fontId="54" fillId="0" borderId="30" xfId="0" applyNumberFormat="1" applyFont="1" applyFill="1" applyBorder="1" applyAlignment="1">
      <alignment horizontal="center" vertical="center"/>
    </xf>
    <xf numFmtId="0" fontId="54" fillId="0" borderId="38" xfId="0" applyFont="1" applyFill="1" applyBorder="1" applyAlignment="1">
      <alignment horizontal="center" vertical="center"/>
    </xf>
    <xf numFmtId="0" fontId="54" fillId="0" borderId="39" xfId="0" applyFont="1" applyFill="1" applyBorder="1" applyAlignment="1">
      <alignment horizontal="center" vertical="center"/>
    </xf>
    <xf numFmtId="0" fontId="4" fillId="38" borderId="31" xfId="0" applyFont="1" applyFill="1" applyBorder="1" applyAlignment="1">
      <alignment horizontal="center" vertical="center" wrapText="1"/>
    </xf>
    <xf numFmtId="0" fontId="3" fillId="0" borderId="12" xfId="0" applyFont="1" applyBorder="1" applyAlignment="1">
      <alignment/>
    </xf>
    <xf numFmtId="0" fontId="54" fillId="35" borderId="31" xfId="0" applyFont="1" applyFill="1" applyBorder="1" applyAlignment="1">
      <alignment horizontal="left" vertical="center" wrapText="1"/>
    </xf>
    <xf numFmtId="0" fontId="3" fillId="0" borderId="41" xfId="0" applyFont="1" applyBorder="1" applyAlignment="1">
      <alignment/>
    </xf>
    <xf numFmtId="0" fontId="5" fillId="35" borderId="14" xfId="0" applyFont="1" applyFill="1" applyBorder="1" applyAlignment="1">
      <alignment horizontal="center" vertical="center" wrapText="1"/>
    </xf>
    <xf numFmtId="0" fontId="3" fillId="0" borderId="10" xfId="0" applyFont="1" applyBorder="1" applyAlignment="1">
      <alignment/>
    </xf>
    <xf numFmtId="0" fontId="5" fillId="35" borderId="14"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1" xfId="0" applyFont="1" applyFill="1" applyBorder="1" applyAlignment="1">
      <alignment horizontal="left" vertical="center" wrapText="1"/>
    </xf>
    <xf numFmtId="179" fontId="5" fillId="35" borderId="14" xfId="0" applyNumberFormat="1" applyFont="1" applyFill="1" applyBorder="1" applyAlignment="1">
      <alignment horizontal="center" vertical="center"/>
    </xf>
    <xf numFmtId="0" fontId="4" fillId="35" borderId="14"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3" fillId="38" borderId="31" xfId="0" applyFont="1" applyFill="1" applyBorder="1" applyAlignment="1">
      <alignment horizontal="center" vertical="center" wrapText="1"/>
    </xf>
    <xf numFmtId="0" fontId="54" fillId="47" borderId="31" xfId="0" applyFont="1" applyFill="1" applyBorder="1" applyAlignment="1">
      <alignment horizontal="left" vertical="center" wrapText="1"/>
    </xf>
    <xf numFmtId="0" fontId="53" fillId="38" borderId="31"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3" xfId="0" applyFont="1" applyFill="1" applyBorder="1" applyAlignment="1">
      <alignment horizontal="left" vertical="center" wrapText="1"/>
    </xf>
    <xf numFmtId="0" fontId="3" fillId="0" borderId="16" xfId="0" applyFont="1" applyBorder="1" applyAlignment="1">
      <alignment/>
    </xf>
    <xf numFmtId="0" fontId="3" fillId="0" borderId="40" xfId="0" applyFont="1" applyBorder="1" applyAlignment="1">
      <alignment/>
    </xf>
    <xf numFmtId="0" fontId="3" fillId="0" borderId="34" xfId="0" applyFont="1" applyBorder="1" applyAlignment="1">
      <alignment/>
    </xf>
    <xf numFmtId="0" fontId="5" fillId="35" borderId="13" xfId="0" applyFont="1" applyFill="1" applyBorder="1" applyAlignment="1">
      <alignment horizontal="center" vertical="center" wrapText="1"/>
    </xf>
    <xf numFmtId="0" fontId="3" fillId="0" borderId="35" xfId="0" applyFont="1" applyBorder="1" applyAlignment="1">
      <alignment/>
    </xf>
    <xf numFmtId="0" fontId="53" fillId="38" borderId="32" xfId="0" applyFont="1" applyFill="1" applyBorder="1" applyAlignment="1">
      <alignment horizontal="center" vertical="center"/>
    </xf>
    <xf numFmtId="0" fontId="3" fillId="0" borderId="42" xfId="0" applyFont="1" applyBorder="1" applyAlignment="1">
      <alignment/>
    </xf>
    <xf numFmtId="0" fontId="3" fillId="0" borderId="43" xfId="0" applyFont="1" applyBorder="1" applyAlignment="1">
      <alignment/>
    </xf>
    <xf numFmtId="0" fontId="5" fillId="35" borderId="14" xfId="0" applyFont="1" applyFill="1" applyBorder="1" applyAlignment="1">
      <alignment horizontal="left" vertical="center" wrapText="1"/>
    </xf>
    <xf numFmtId="0" fontId="5" fillId="44" borderId="31" xfId="0" applyFont="1" applyFill="1" applyBorder="1" applyAlignment="1">
      <alignment horizontal="left" vertical="center" wrapText="1"/>
    </xf>
    <xf numFmtId="0" fontId="3" fillId="45" borderId="41" xfId="0" applyFont="1" applyFill="1" applyBorder="1" applyAlignment="1">
      <alignment/>
    </xf>
    <xf numFmtId="0" fontId="3" fillId="45" borderId="12" xfId="0" applyFont="1" applyFill="1" applyBorder="1" applyAlignment="1">
      <alignment/>
    </xf>
    <xf numFmtId="0" fontId="54" fillId="0" borderId="31" xfId="0" applyFont="1" applyBorder="1" applyAlignment="1">
      <alignment horizontal="left" vertical="center"/>
    </xf>
    <xf numFmtId="0" fontId="54" fillId="0" borderId="31" xfId="0" applyFont="1" applyBorder="1" applyAlignment="1">
      <alignment horizontal="center"/>
    </xf>
    <xf numFmtId="0" fontId="54" fillId="0" borderId="31" xfId="0" applyFont="1" applyBorder="1" applyAlignment="1">
      <alignment horizontal="center" vertical="center" wrapText="1"/>
    </xf>
    <xf numFmtId="0" fontId="54" fillId="35" borderId="31"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10" xfId="0" applyFont="1" applyBorder="1" applyAlignment="1">
      <alignment/>
    </xf>
    <xf numFmtId="0" fontId="4" fillId="41" borderId="13" xfId="0" applyFont="1" applyFill="1" applyBorder="1" applyAlignment="1">
      <alignment horizontal="center" vertical="center" wrapText="1"/>
    </xf>
    <xf numFmtId="0" fontId="54" fillId="0" borderId="13" xfId="0" applyFont="1" applyBorder="1" applyAlignment="1">
      <alignment horizontal="center"/>
    </xf>
    <xf numFmtId="0" fontId="3" fillId="0" borderId="44" xfId="0" applyFont="1" applyBorder="1" applyAlignment="1">
      <alignment/>
    </xf>
    <xf numFmtId="0" fontId="3" fillId="0" borderId="32" xfId="0" applyFont="1" applyBorder="1" applyAlignment="1">
      <alignment/>
    </xf>
    <xf numFmtId="0" fontId="53" fillId="0" borderId="13" xfId="0" applyFont="1" applyBorder="1" applyAlignment="1">
      <alignment horizontal="center" vertical="center"/>
    </xf>
    <xf numFmtId="0" fontId="54" fillId="17" borderId="31" xfId="0" applyFont="1" applyFill="1" applyBorder="1" applyAlignment="1">
      <alignment horizontal="left" vertical="center" wrapText="1"/>
    </xf>
    <xf numFmtId="0" fontId="3" fillId="17" borderId="41" xfId="0" applyFont="1" applyFill="1" applyBorder="1" applyAlignment="1">
      <alignment/>
    </xf>
    <xf numFmtId="0" fontId="3" fillId="17" borderId="12" xfId="0" applyFont="1" applyFill="1" applyBorder="1" applyAlignment="1">
      <alignment/>
    </xf>
    <xf numFmtId="0" fontId="4" fillId="35" borderId="16"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41" borderId="31" xfId="0" applyFont="1" applyFill="1" applyBorder="1" applyAlignment="1">
      <alignment horizontal="center" vertical="center" wrapText="1"/>
    </xf>
    <xf numFmtId="178" fontId="54" fillId="35" borderId="34" xfId="0" applyNumberFormat="1" applyFont="1" applyFill="1" applyBorder="1" applyAlignment="1">
      <alignment horizontal="left" vertical="center" wrapText="1"/>
    </xf>
    <xf numFmtId="178" fontId="54" fillId="44" borderId="14" xfId="0" applyNumberFormat="1" applyFont="1" applyFill="1" applyBorder="1" applyAlignment="1">
      <alignment horizontal="left" vertical="center" wrapText="1"/>
    </xf>
    <xf numFmtId="0" fontId="3" fillId="45" borderId="10" xfId="0" applyFont="1" applyFill="1" applyBorder="1" applyAlignment="1">
      <alignment/>
    </xf>
    <xf numFmtId="178" fontId="54" fillId="48" borderId="13" xfId="0" applyNumberFormat="1" applyFont="1" applyFill="1" applyBorder="1" applyAlignment="1">
      <alignment vertical="center" wrapText="1"/>
    </xf>
    <xf numFmtId="0" fontId="5" fillId="8" borderId="35" xfId="0" applyFont="1" applyFill="1" applyBorder="1" applyAlignment="1">
      <alignment/>
    </xf>
    <xf numFmtId="0" fontId="53" fillId="33" borderId="42" xfId="0" applyFont="1" applyFill="1" applyBorder="1" applyAlignment="1">
      <alignment horizontal="center" vertical="center" wrapText="1"/>
    </xf>
    <xf numFmtId="178" fontId="54" fillId="35" borderId="14" xfId="0" applyNumberFormat="1"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35" xfId="0" applyFont="1" applyBorder="1" applyAlignment="1">
      <alignment horizontal="left" vertical="center" wrapText="1"/>
    </xf>
    <xf numFmtId="0" fontId="54" fillId="35" borderId="31" xfId="0" applyFont="1" applyFill="1" applyBorder="1" applyAlignment="1">
      <alignment horizontal="left" vertical="center"/>
    </xf>
    <xf numFmtId="0" fontId="54" fillId="49" borderId="31" xfId="0" applyFont="1" applyFill="1" applyBorder="1" applyAlignment="1">
      <alignment horizontal="left" vertical="center"/>
    </xf>
    <xf numFmtId="0" fontId="3" fillId="11" borderId="41" xfId="0" applyFont="1" applyFill="1" applyBorder="1" applyAlignment="1">
      <alignment/>
    </xf>
    <xf numFmtId="0" fontId="3" fillId="11" borderId="12" xfId="0" applyFont="1" applyFill="1" applyBorder="1" applyAlignment="1">
      <alignment/>
    </xf>
    <xf numFmtId="0" fontId="5" fillId="8" borderId="30" xfId="0" applyFont="1" applyFill="1" applyBorder="1" applyAlignment="1">
      <alignment horizontal="left" vertical="center" wrapText="1"/>
    </xf>
    <xf numFmtId="0" fontId="5" fillId="0" borderId="30" xfId="0" applyFont="1" applyBorder="1" applyAlignment="1">
      <alignment horizontal="center" vertical="center" wrapText="1"/>
    </xf>
    <xf numFmtId="0" fontId="0" fillId="0" borderId="0" xfId="0" applyFont="1" applyBorder="1" applyAlignment="1">
      <alignment horizontal="left" wrapText="1"/>
    </xf>
    <xf numFmtId="0" fontId="3" fillId="0" borderId="31" xfId="0" applyFont="1" applyBorder="1" applyAlignment="1">
      <alignment/>
    </xf>
    <xf numFmtId="0" fontId="58" fillId="0" borderId="31" xfId="0" applyFont="1" applyBorder="1" applyAlignment="1">
      <alignment horizontal="center" vertical="center" wrapText="1"/>
    </xf>
    <xf numFmtId="0" fontId="53" fillId="36" borderId="35" xfId="0" applyFont="1" applyFill="1" applyBorder="1" applyAlignment="1">
      <alignment horizontal="center" vertical="center"/>
    </xf>
    <xf numFmtId="0" fontId="53" fillId="36" borderId="0" xfId="0" applyFont="1" applyFill="1" applyBorder="1" applyAlignment="1">
      <alignment horizontal="center" vertical="center"/>
    </xf>
    <xf numFmtId="0" fontId="9" fillId="29" borderId="36" xfId="0" applyFont="1" applyFill="1" applyBorder="1" applyAlignment="1">
      <alignment horizontal="center" vertical="center"/>
    </xf>
    <xf numFmtId="0" fontId="53" fillId="36" borderId="30" xfId="0" applyFont="1" applyFill="1" applyBorder="1" applyAlignment="1">
      <alignment horizontal="center" vertical="center"/>
    </xf>
    <xf numFmtId="0" fontId="55" fillId="50" borderId="13" xfId="0" applyFont="1" applyFill="1" applyBorder="1" applyAlignment="1">
      <alignment horizontal="left" vertical="top" wrapText="1"/>
    </xf>
    <xf numFmtId="0" fontId="10" fillId="0" borderId="16" xfId="0" applyFont="1" applyBorder="1" applyAlignment="1">
      <alignment/>
    </xf>
    <xf numFmtId="0" fontId="10" fillId="0" borderId="40" xfId="0" applyFont="1" applyBorder="1" applyAlignment="1">
      <alignment/>
    </xf>
    <xf numFmtId="0" fontId="10" fillId="0" borderId="35" xfId="0" applyFont="1" applyBorder="1" applyAlignment="1">
      <alignment/>
    </xf>
    <xf numFmtId="0" fontId="59" fillId="0" borderId="0" xfId="0" applyFont="1" applyAlignment="1">
      <alignment/>
    </xf>
    <xf numFmtId="0" fontId="10" fillId="0" borderId="44" xfId="0" applyFont="1" applyBorder="1" applyAlignment="1">
      <alignment/>
    </xf>
    <xf numFmtId="0" fontId="10" fillId="0" borderId="32" xfId="0" applyFont="1" applyBorder="1" applyAlignment="1">
      <alignment/>
    </xf>
    <xf numFmtId="0" fontId="10" fillId="0" borderId="42" xfId="0" applyFont="1" applyBorder="1" applyAlignment="1">
      <alignment/>
    </xf>
    <xf numFmtId="0" fontId="10" fillId="0" borderId="43" xfId="0" applyFont="1" applyBorder="1" applyAlignment="1">
      <alignment/>
    </xf>
    <xf numFmtId="0" fontId="53" fillId="36" borderId="13" xfId="0" applyFont="1" applyFill="1" applyBorder="1" applyAlignment="1">
      <alignment horizontal="center" vertical="center"/>
    </xf>
    <xf numFmtId="0" fontId="53" fillId="36" borderId="36" xfId="0" applyFont="1" applyFill="1" applyBorder="1" applyAlignment="1">
      <alignment horizontal="center" vertical="center" wrapText="1"/>
    </xf>
    <xf numFmtId="0" fontId="5" fillId="36" borderId="30" xfId="0" applyFont="1" applyFill="1" applyBorder="1" applyAlignment="1">
      <alignment horizontal="center" vertical="center"/>
    </xf>
    <xf numFmtId="0" fontId="4" fillId="36" borderId="42" xfId="0" applyFont="1" applyFill="1" applyBorder="1" applyAlignment="1">
      <alignment horizontal="center" vertical="center"/>
    </xf>
    <xf numFmtId="0" fontId="3" fillId="29" borderId="42" xfId="0" applyFont="1" applyFill="1" applyBorder="1" applyAlignment="1">
      <alignment/>
    </xf>
    <xf numFmtId="2" fontId="54" fillId="0" borderId="30" xfId="0" applyNumberFormat="1" applyFont="1" applyBorder="1" applyAlignment="1">
      <alignment vertical="center"/>
    </xf>
    <xf numFmtId="179" fontId="0" fillId="0" borderId="30" xfId="0" applyNumberFormat="1" applyFont="1" applyBorder="1" applyAlignment="1">
      <alignment vertical="center"/>
    </xf>
    <xf numFmtId="0" fontId="0" fillId="0" borderId="30" xfId="0" applyFont="1" applyBorder="1" applyAlignment="1">
      <alignment vertical="center"/>
    </xf>
    <xf numFmtId="179" fontId="0" fillId="0" borderId="30" xfId="0" applyNumberFormat="1" applyFont="1" applyBorder="1" applyAlignment="1">
      <alignment vertical="center" wrapText="1"/>
    </xf>
    <xf numFmtId="1" fontId="54" fillId="0" borderId="30" xfId="0" applyNumberFormat="1" applyFont="1" applyBorder="1" applyAlignment="1">
      <alignment vertical="center"/>
    </xf>
    <xf numFmtId="179" fontId="54" fillId="0" borderId="30" xfId="0" applyNumberFormat="1" applyFont="1" applyBorder="1" applyAlignment="1">
      <alignment vertical="center"/>
    </xf>
    <xf numFmtId="181" fontId="0" fillId="0" borderId="30" xfId="0" applyNumberFormat="1" applyFont="1" applyBorder="1" applyAlignment="1">
      <alignment vertical="center" wrapText="1"/>
    </xf>
    <xf numFmtId="1" fontId="0" fillId="0" borderId="30" xfId="0" applyNumberFormat="1" applyFont="1" applyBorder="1" applyAlignment="1">
      <alignment vertical="center"/>
    </xf>
    <xf numFmtId="2" fontId="54" fillId="0" borderId="11" xfId="0" applyNumberFormat="1" applyFont="1" applyBorder="1" applyAlignment="1">
      <alignment horizontal="right" vertical="center"/>
    </xf>
    <xf numFmtId="2" fontId="54" fillId="0" borderId="31" xfId="0" applyNumberFormat="1" applyFont="1" applyBorder="1" applyAlignment="1">
      <alignment horizontal="right" vertical="center"/>
    </xf>
    <xf numFmtId="2" fontId="54" fillId="0" borderId="30" xfId="0" applyNumberFormat="1" applyFont="1" applyBorder="1" applyAlignment="1">
      <alignment horizontal="right" vertical="center"/>
    </xf>
    <xf numFmtId="179" fontId="0" fillId="0" borderId="38" xfId="0" applyNumberFormat="1" applyFont="1" applyBorder="1" applyAlignment="1">
      <alignment horizontal="right" vertical="center" wrapText="1"/>
    </xf>
    <xf numFmtId="181" fontId="54" fillId="0" borderId="11" xfId="49" applyNumberFormat="1" applyFont="1" applyBorder="1" applyAlignment="1">
      <alignment horizontal="right" vertical="center"/>
    </xf>
    <xf numFmtId="181" fontId="54" fillId="0" borderId="31" xfId="49" applyNumberFormat="1" applyFont="1" applyBorder="1" applyAlignment="1">
      <alignment horizontal="right" vertical="center"/>
    </xf>
    <xf numFmtId="181" fontId="54" fillId="0" borderId="30" xfId="49" applyNumberFormat="1" applyFont="1" applyBorder="1" applyAlignment="1">
      <alignment horizontal="right" vertical="center"/>
    </xf>
    <xf numFmtId="181" fontId="0" fillId="0" borderId="38" xfId="0" applyNumberFormat="1" applyFont="1" applyBorder="1" applyAlignment="1">
      <alignment horizontal="right" vertical="center"/>
    </xf>
    <xf numFmtId="1" fontId="54" fillId="45" borderId="11" xfId="0" applyNumberFormat="1" applyFont="1" applyFill="1" applyBorder="1" applyAlignment="1">
      <alignment horizontal="right" vertical="center"/>
    </xf>
    <xf numFmtId="1" fontId="54" fillId="45" borderId="31" xfId="0" applyNumberFormat="1" applyFont="1" applyFill="1" applyBorder="1" applyAlignment="1">
      <alignment horizontal="right" vertical="center"/>
    </xf>
    <xf numFmtId="1" fontId="0" fillId="0" borderId="38" xfId="0" applyNumberFormat="1" applyFont="1" applyBorder="1" applyAlignment="1">
      <alignment horizontal="right" vertical="center"/>
    </xf>
    <xf numFmtId="1" fontId="54" fillId="0" borderId="14" xfId="0" applyNumberFormat="1" applyFont="1" applyBorder="1" applyAlignment="1">
      <alignment horizontal="right" vertical="center"/>
    </xf>
    <xf numFmtId="1" fontId="54" fillId="0" borderId="13" xfId="0" applyNumberFormat="1" applyFont="1" applyBorder="1" applyAlignment="1">
      <alignment horizontal="right" vertical="center"/>
    </xf>
    <xf numFmtId="1" fontId="54" fillId="0" borderId="33" xfId="0" applyNumberFormat="1" applyFont="1" applyBorder="1" applyAlignment="1">
      <alignment horizontal="right" vertical="center"/>
    </xf>
    <xf numFmtId="181" fontId="0" fillId="0" borderId="39" xfId="0" applyNumberFormat="1" applyFont="1" applyBorder="1" applyAlignment="1">
      <alignment horizontal="right" vertical="center"/>
    </xf>
    <xf numFmtId="1" fontId="0" fillId="0" borderId="30" xfId="0" applyNumberFormat="1" applyFont="1" applyBorder="1" applyAlignment="1">
      <alignment horizontal="right" vertical="center"/>
    </xf>
    <xf numFmtId="0" fontId="0" fillId="0" borderId="30" xfId="0" applyFont="1" applyBorder="1" applyAlignment="1">
      <alignment horizontal="right"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xfId="53"/>
    <cellStyle name="Millares 2" xfId="54"/>
    <cellStyle name="Millares 3" xfId="55"/>
    <cellStyle name="Millares 4" xfId="56"/>
    <cellStyle name="Millares 5" xfId="57"/>
    <cellStyle name="Millares 6" xfId="58"/>
    <cellStyle name="Millares 7" xfId="59"/>
    <cellStyle name="Millares 8" xfId="60"/>
    <cellStyle name="Currency" xfId="61"/>
    <cellStyle name="Currency [0]" xfId="62"/>
    <cellStyle name="Neutral" xfId="63"/>
    <cellStyle name="Normal 2"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CCFF"/>
  </sheetPr>
  <dimension ref="A1:AA982"/>
  <sheetViews>
    <sheetView showGridLines="0" tabSelected="1" zoomScale="49" zoomScaleNormal="49" zoomScalePageLayoutView="0" workbookViewId="0" topLeftCell="A1">
      <selection activeCell="A33" sqref="A33:K33"/>
    </sheetView>
  </sheetViews>
  <sheetFormatPr defaultColWidth="14.421875" defaultRowHeight="15" customHeight="1"/>
  <cols>
    <col min="1" max="1" width="21.8515625" style="0" customWidth="1"/>
    <col min="2" max="2" width="21.7109375" style="0" customWidth="1"/>
    <col min="3" max="3" width="54.421875" style="0" customWidth="1"/>
    <col min="4" max="4" width="5.140625" style="0" customWidth="1"/>
    <col min="5" max="5" width="22.8515625" style="0" customWidth="1"/>
    <col min="6" max="6" width="11.28125" style="0" customWidth="1"/>
    <col min="7" max="7" width="16.8515625" style="0" customWidth="1"/>
    <col min="8" max="8" width="13.00390625" style="0" customWidth="1"/>
    <col min="9" max="9" width="27.8515625" style="0" customWidth="1"/>
    <col min="10" max="10" width="11.7109375" style="0" customWidth="1"/>
    <col min="11" max="11" width="11.8515625" style="0" customWidth="1"/>
    <col min="12" max="21" width="14.421875" style="0" customWidth="1"/>
    <col min="22" max="27" width="10.00390625" style="0" customWidth="1"/>
  </cols>
  <sheetData>
    <row r="1" spans="1:27" ht="7.5" customHeight="1">
      <c r="A1" s="256"/>
      <c r="B1" s="238"/>
      <c r="C1" s="259" t="s">
        <v>0</v>
      </c>
      <c r="D1" s="237"/>
      <c r="E1" s="237"/>
      <c r="F1" s="238"/>
      <c r="G1" s="249" t="s">
        <v>1</v>
      </c>
      <c r="H1" s="222"/>
      <c r="I1" s="222"/>
      <c r="J1" s="222"/>
      <c r="K1" s="220"/>
      <c r="L1" s="1"/>
      <c r="M1" s="1"/>
      <c r="N1" s="1"/>
      <c r="O1" s="1"/>
      <c r="P1" s="1"/>
      <c r="Q1" s="1"/>
      <c r="R1" s="1"/>
      <c r="S1" s="1"/>
      <c r="T1" s="1"/>
      <c r="U1" s="1"/>
      <c r="V1" s="1"/>
      <c r="W1" s="1"/>
      <c r="X1" s="1"/>
      <c r="Y1" s="1"/>
      <c r="Z1" s="1"/>
      <c r="AA1" s="1"/>
    </row>
    <row r="2" spans="1:27" ht="7.5" customHeight="1">
      <c r="A2" s="241"/>
      <c r="B2" s="257"/>
      <c r="C2" s="258"/>
      <c r="D2" s="243"/>
      <c r="E2" s="243"/>
      <c r="F2" s="244"/>
      <c r="G2" s="249" t="s">
        <v>2</v>
      </c>
      <c r="H2" s="222"/>
      <c r="I2" s="222"/>
      <c r="J2" s="222"/>
      <c r="K2" s="220"/>
      <c r="L2" s="1"/>
      <c r="M2" s="1"/>
      <c r="N2" s="1"/>
      <c r="O2" s="1"/>
      <c r="P2" s="1"/>
      <c r="Q2" s="1"/>
      <c r="R2" s="1"/>
      <c r="S2" s="1"/>
      <c r="T2" s="1"/>
      <c r="U2" s="1"/>
      <c r="V2" s="1"/>
      <c r="W2" s="1"/>
      <c r="X2" s="1"/>
      <c r="Y2" s="1"/>
      <c r="Z2" s="1"/>
      <c r="AA2" s="1"/>
    </row>
    <row r="3" spans="1:27" ht="7.5" customHeight="1">
      <c r="A3" s="241"/>
      <c r="B3" s="257"/>
      <c r="C3" s="259" t="s">
        <v>3</v>
      </c>
      <c r="D3" s="237"/>
      <c r="E3" s="237"/>
      <c r="F3" s="238"/>
      <c r="G3" s="249" t="s">
        <v>4</v>
      </c>
      <c r="H3" s="222"/>
      <c r="I3" s="222"/>
      <c r="J3" s="222"/>
      <c r="K3" s="220"/>
      <c r="L3" s="1"/>
      <c r="M3" s="1"/>
      <c r="N3" s="1"/>
      <c r="O3" s="1"/>
      <c r="P3" s="1"/>
      <c r="Q3" s="1"/>
      <c r="R3" s="1"/>
      <c r="S3" s="1"/>
      <c r="T3" s="1"/>
      <c r="U3" s="1"/>
      <c r="V3" s="1"/>
      <c r="W3" s="1"/>
      <c r="X3" s="1"/>
      <c r="Y3" s="1"/>
      <c r="Z3" s="1"/>
      <c r="AA3" s="1"/>
    </row>
    <row r="4" spans="1:27" ht="7.5" customHeight="1">
      <c r="A4" s="258"/>
      <c r="B4" s="244"/>
      <c r="C4" s="258"/>
      <c r="D4" s="243"/>
      <c r="E4" s="243"/>
      <c r="F4" s="244"/>
      <c r="G4" s="249" t="s">
        <v>5</v>
      </c>
      <c r="H4" s="222"/>
      <c r="I4" s="222"/>
      <c r="J4" s="222"/>
      <c r="K4" s="220"/>
      <c r="L4" s="1"/>
      <c r="M4" s="1"/>
      <c r="N4" s="1"/>
      <c r="O4" s="1"/>
      <c r="P4" s="1"/>
      <c r="Q4" s="1"/>
      <c r="R4" s="1"/>
      <c r="S4" s="1"/>
      <c r="T4" s="1"/>
      <c r="U4" s="1"/>
      <c r="V4" s="1"/>
      <c r="W4" s="1"/>
      <c r="X4" s="1"/>
      <c r="Y4" s="1"/>
      <c r="Z4" s="1"/>
      <c r="AA4" s="1"/>
    </row>
    <row r="5" spans="1:27" ht="7.5" customHeight="1">
      <c r="A5" s="250"/>
      <c r="B5" s="222"/>
      <c r="C5" s="222"/>
      <c r="D5" s="222"/>
      <c r="E5" s="222"/>
      <c r="F5" s="222"/>
      <c r="G5" s="222"/>
      <c r="H5" s="222"/>
      <c r="I5" s="222"/>
      <c r="J5" s="222"/>
      <c r="K5" s="220"/>
      <c r="L5" s="1"/>
      <c r="M5" s="1"/>
      <c r="N5" s="1"/>
      <c r="O5" s="1"/>
      <c r="P5" s="1"/>
      <c r="Q5" s="1"/>
      <c r="R5" s="1"/>
      <c r="S5" s="1"/>
      <c r="T5" s="1"/>
      <c r="U5" s="1"/>
      <c r="V5" s="1"/>
      <c r="W5" s="1"/>
      <c r="X5" s="1"/>
      <c r="Y5" s="1"/>
      <c r="Z5" s="1"/>
      <c r="AA5" s="1"/>
    </row>
    <row r="6" spans="1:27" ht="21" customHeight="1">
      <c r="A6" s="219" t="s">
        <v>6</v>
      </c>
      <c r="B6" s="222"/>
      <c r="C6" s="222"/>
      <c r="D6" s="222"/>
      <c r="E6" s="222"/>
      <c r="F6" s="222"/>
      <c r="G6" s="222"/>
      <c r="H6" s="222"/>
      <c r="I6" s="222"/>
      <c r="J6" s="222"/>
      <c r="K6" s="220"/>
      <c r="L6" s="1"/>
      <c r="M6" s="1"/>
      <c r="N6" s="1"/>
      <c r="O6" s="1"/>
      <c r="P6" s="1"/>
      <c r="Q6" s="1"/>
      <c r="R6" s="1"/>
      <c r="S6" s="1"/>
      <c r="T6" s="1"/>
      <c r="U6" s="1"/>
      <c r="V6" s="1"/>
      <c r="W6" s="1"/>
      <c r="X6" s="1"/>
      <c r="Y6" s="1"/>
      <c r="Z6" s="1"/>
      <c r="AA6" s="1"/>
    </row>
    <row r="7" spans="1:27" ht="23.25" customHeight="1">
      <c r="A7" s="219" t="s">
        <v>7</v>
      </c>
      <c r="B7" s="220"/>
      <c r="C7" s="249" t="s">
        <v>245</v>
      </c>
      <c r="D7" s="222"/>
      <c r="E7" s="222"/>
      <c r="F7" s="222"/>
      <c r="G7" s="222"/>
      <c r="H7" s="222"/>
      <c r="I7" s="222"/>
      <c r="J7" s="222"/>
      <c r="K7" s="220"/>
      <c r="L7" s="1"/>
      <c r="M7" s="1"/>
      <c r="N7" s="1"/>
      <c r="O7" s="1"/>
      <c r="P7" s="1"/>
      <c r="Q7" s="1"/>
      <c r="R7" s="1"/>
      <c r="S7" s="1"/>
      <c r="T7" s="1"/>
      <c r="U7" s="1"/>
      <c r="V7" s="1"/>
      <c r="W7" s="1"/>
      <c r="X7" s="1"/>
      <c r="Y7" s="1"/>
      <c r="Z7" s="1"/>
      <c r="AA7" s="1"/>
    </row>
    <row r="8" spans="1:27" ht="29.25" customHeight="1">
      <c r="A8" s="232" t="s">
        <v>8</v>
      </c>
      <c r="B8" s="220"/>
      <c r="C8" s="260" t="s">
        <v>202</v>
      </c>
      <c r="D8" s="261"/>
      <c r="E8" s="261"/>
      <c r="F8" s="261"/>
      <c r="G8" s="261"/>
      <c r="H8" s="261"/>
      <c r="I8" s="261"/>
      <c r="J8" s="261"/>
      <c r="K8" s="262"/>
      <c r="L8" s="1"/>
      <c r="M8" s="1"/>
      <c r="N8" s="1"/>
      <c r="O8" s="1"/>
      <c r="P8" s="1"/>
      <c r="Q8" s="1"/>
      <c r="R8" s="1"/>
      <c r="S8" s="1"/>
      <c r="T8" s="1"/>
      <c r="U8" s="1"/>
      <c r="V8" s="1"/>
      <c r="W8" s="1"/>
      <c r="X8" s="1"/>
      <c r="Y8" s="1"/>
      <c r="Z8" s="1"/>
      <c r="AA8" s="1"/>
    </row>
    <row r="9" spans="1:27" ht="14.25" customHeight="1">
      <c r="A9" s="232" t="s">
        <v>13</v>
      </c>
      <c r="B9" s="220"/>
      <c r="C9" s="221" t="s">
        <v>14</v>
      </c>
      <c r="D9" s="222"/>
      <c r="E9" s="222"/>
      <c r="F9" s="222"/>
      <c r="G9" s="222"/>
      <c r="H9" s="222"/>
      <c r="I9" s="222"/>
      <c r="J9" s="222"/>
      <c r="K9" s="220"/>
      <c r="L9" s="1"/>
      <c r="M9" s="1"/>
      <c r="N9" s="1"/>
      <c r="O9" s="1"/>
      <c r="P9" s="1"/>
      <c r="Q9" s="1"/>
      <c r="R9" s="1"/>
      <c r="S9" s="1"/>
      <c r="T9" s="1"/>
      <c r="U9" s="1"/>
      <c r="V9" s="1"/>
      <c r="W9" s="1"/>
      <c r="X9" s="1"/>
      <c r="Y9" s="1"/>
      <c r="Z9" s="1"/>
      <c r="AA9" s="1"/>
    </row>
    <row r="10" spans="1:27" ht="36" customHeight="1">
      <c r="A10" s="232" t="s">
        <v>16</v>
      </c>
      <c r="B10" s="220"/>
      <c r="C10" s="221" t="s">
        <v>17</v>
      </c>
      <c r="D10" s="222"/>
      <c r="E10" s="222"/>
      <c r="F10" s="222"/>
      <c r="G10" s="222"/>
      <c r="H10" s="222"/>
      <c r="I10" s="222"/>
      <c r="J10" s="222"/>
      <c r="K10" s="220"/>
      <c r="L10" s="1"/>
      <c r="M10" s="1"/>
      <c r="N10" s="1"/>
      <c r="O10" s="1"/>
      <c r="P10" s="1"/>
      <c r="Q10" s="1"/>
      <c r="R10" s="1"/>
      <c r="S10" s="1"/>
      <c r="T10" s="1"/>
      <c r="U10" s="1"/>
      <c r="V10" s="1"/>
      <c r="W10" s="1"/>
      <c r="X10" s="1"/>
      <c r="Y10" s="1"/>
      <c r="Z10" s="1"/>
      <c r="AA10" s="1"/>
    </row>
    <row r="11" spans="1:27" ht="6.75" customHeight="1">
      <c r="A11" s="251"/>
      <c r="B11" s="222"/>
      <c r="C11" s="222"/>
      <c r="D11" s="222"/>
      <c r="E11" s="222"/>
      <c r="F11" s="222"/>
      <c r="G11" s="222"/>
      <c r="H11" s="222"/>
      <c r="I11" s="222"/>
      <c r="J11" s="222"/>
      <c r="K11" s="220"/>
      <c r="L11" s="1"/>
      <c r="M11" s="1"/>
      <c r="N11" s="1"/>
      <c r="O11" s="1"/>
      <c r="P11" s="1"/>
      <c r="Q11" s="1"/>
      <c r="R11" s="1"/>
      <c r="S11" s="1"/>
      <c r="T11" s="1"/>
      <c r="U11" s="1"/>
      <c r="V11" s="1"/>
      <c r="W11" s="1"/>
      <c r="X11" s="1"/>
      <c r="Y11" s="1"/>
      <c r="Z11" s="1"/>
      <c r="AA11" s="1"/>
    </row>
    <row r="12" spans="1:27" ht="25.5" customHeight="1">
      <c r="A12" s="232" t="s">
        <v>36</v>
      </c>
      <c r="B12" s="222"/>
      <c r="C12" s="233" t="s">
        <v>38</v>
      </c>
      <c r="D12" s="222"/>
      <c r="E12" s="220"/>
      <c r="F12" s="232" t="s">
        <v>41</v>
      </c>
      <c r="G12" s="222"/>
      <c r="H12" s="252" t="s">
        <v>42</v>
      </c>
      <c r="I12" s="222"/>
      <c r="J12" s="222"/>
      <c r="K12" s="220"/>
      <c r="L12" s="1"/>
      <c r="M12" s="1"/>
      <c r="N12" s="1"/>
      <c r="O12" s="1"/>
      <c r="P12" s="1"/>
      <c r="Q12" s="1"/>
      <c r="R12" s="1"/>
      <c r="S12" s="1"/>
      <c r="T12" s="1"/>
      <c r="U12" s="1"/>
      <c r="V12" s="1"/>
      <c r="W12" s="1"/>
      <c r="X12" s="1"/>
      <c r="Y12" s="1"/>
      <c r="Z12" s="1"/>
      <c r="AA12" s="1"/>
    </row>
    <row r="13" spans="1:27" ht="49.5" customHeight="1">
      <c r="A13" s="253" t="s">
        <v>44</v>
      </c>
      <c r="B13" s="222"/>
      <c r="C13" s="222"/>
      <c r="D13" s="222"/>
      <c r="E13" s="222"/>
      <c r="F13" s="222"/>
      <c r="G13" s="222"/>
      <c r="H13" s="222"/>
      <c r="I13" s="222"/>
      <c r="J13" s="222"/>
      <c r="K13" s="220"/>
      <c r="L13" s="1"/>
      <c r="M13" s="1"/>
      <c r="N13" s="1"/>
      <c r="O13" s="1"/>
      <c r="P13" s="1"/>
      <c r="Q13" s="1"/>
      <c r="R13" s="1"/>
      <c r="S13" s="1"/>
      <c r="T13" s="1"/>
      <c r="U13" s="1"/>
      <c r="V13" s="1"/>
      <c r="W13" s="1"/>
      <c r="X13" s="1"/>
      <c r="Y13" s="1"/>
      <c r="Z13" s="1"/>
      <c r="AA13" s="1"/>
    </row>
    <row r="14" spans="1:27" ht="21" customHeight="1">
      <c r="A14" s="234" t="s">
        <v>46</v>
      </c>
      <c r="B14" s="222"/>
      <c r="C14" s="222"/>
      <c r="D14" s="222"/>
      <c r="E14" s="222"/>
      <c r="F14" s="222"/>
      <c r="G14" s="222"/>
      <c r="H14" s="222"/>
      <c r="I14" s="222"/>
      <c r="J14" s="222"/>
      <c r="K14" s="220"/>
      <c r="L14" s="1"/>
      <c r="M14" s="1"/>
      <c r="N14" s="1"/>
      <c r="O14" s="1"/>
      <c r="P14" s="1"/>
      <c r="Q14" s="1"/>
      <c r="R14" s="1"/>
      <c r="S14" s="1"/>
      <c r="T14" s="1"/>
      <c r="U14" s="1"/>
      <c r="V14" s="1"/>
      <c r="W14" s="1"/>
      <c r="X14" s="1"/>
      <c r="Y14" s="1"/>
      <c r="Z14" s="1"/>
      <c r="AA14" s="1"/>
    </row>
    <row r="15" spans="1:27" ht="45" customHeight="1">
      <c r="A15" s="10" t="s">
        <v>48</v>
      </c>
      <c r="B15" s="10" t="s">
        <v>32</v>
      </c>
      <c r="C15" s="10" t="s">
        <v>46</v>
      </c>
      <c r="D15" s="255" t="s">
        <v>33</v>
      </c>
      <c r="E15" s="237"/>
      <c r="F15" s="237"/>
      <c r="G15" s="238"/>
      <c r="H15" s="13" t="s">
        <v>51</v>
      </c>
      <c r="I15" s="14"/>
      <c r="J15" s="14" t="s">
        <v>54</v>
      </c>
      <c r="K15" s="15" t="s">
        <v>55</v>
      </c>
      <c r="L15" s="1"/>
      <c r="M15" s="1"/>
      <c r="N15" s="1"/>
      <c r="O15" s="1"/>
      <c r="P15" s="1"/>
      <c r="Q15" s="1"/>
      <c r="R15" s="1"/>
      <c r="S15" s="1"/>
      <c r="T15" s="1"/>
      <c r="U15" s="1"/>
      <c r="V15" s="1"/>
      <c r="W15" s="1"/>
      <c r="X15" s="1"/>
      <c r="Y15" s="1"/>
      <c r="Z15" s="1"/>
      <c r="AA15" s="1"/>
    </row>
    <row r="16" spans="1:27" ht="33" customHeight="1">
      <c r="A16" s="229" t="s">
        <v>59</v>
      </c>
      <c r="B16" s="223" t="s">
        <v>237</v>
      </c>
      <c r="C16" s="245" t="s">
        <v>238</v>
      </c>
      <c r="D16" s="28" t="s">
        <v>37</v>
      </c>
      <c r="E16" s="227" t="s">
        <v>209</v>
      </c>
      <c r="F16" s="222"/>
      <c r="G16" s="220"/>
      <c r="H16" s="31" t="s">
        <v>66</v>
      </c>
      <c r="I16" s="223" t="s">
        <v>239</v>
      </c>
      <c r="J16" s="223" t="s">
        <v>207</v>
      </c>
      <c r="K16" s="223" t="s">
        <v>66</v>
      </c>
      <c r="L16" s="27"/>
      <c r="M16" s="1"/>
      <c r="N16" s="1"/>
      <c r="O16" s="1"/>
      <c r="P16" s="1"/>
      <c r="Q16" s="1"/>
      <c r="R16" s="1"/>
      <c r="S16" s="1"/>
      <c r="T16" s="1"/>
      <c r="U16" s="1"/>
      <c r="V16" s="1"/>
      <c r="W16" s="1"/>
      <c r="X16" s="1"/>
      <c r="Y16" s="1"/>
      <c r="Z16" s="1"/>
      <c r="AA16" s="1"/>
    </row>
    <row r="17" spans="1:27" ht="108.75" customHeight="1">
      <c r="A17" s="230"/>
      <c r="B17" s="224"/>
      <c r="C17" s="254"/>
      <c r="D17" s="28" t="s">
        <v>40</v>
      </c>
      <c r="E17" s="227" t="s">
        <v>210</v>
      </c>
      <c r="F17" s="222"/>
      <c r="G17" s="220"/>
      <c r="H17" s="31" t="s">
        <v>66</v>
      </c>
      <c r="I17" s="224"/>
      <c r="J17" s="224"/>
      <c r="K17" s="224"/>
      <c r="L17" s="27"/>
      <c r="M17" s="1"/>
      <c r="N17" s="1"/>
      <c r="O17" s="1"/>
      <c r="P17" s="1"/>
      <c r="Q17" s="1"/>
      <c r="R17" s="1"/>
      <c r="S17" s="1"/>
      <c r="T17" s="1"/>
      <c r="U17" s="1"/>
      <c r="V17" s="1"/>
      <c r="W17" s="1"/>
      <c r="X17" s="1"/>
      <c r="Y17" s="1"/>
      <c r="Z17" s="1"/>
      <c r="AA17" s="1"/>
    </row>
    <row r="18" spans="1:27" ht="53.25" customHeight="1">
      <c r="A18" s="230"/>
      <c r="B18" s="223" t="s">
        <v>240</v>
      </c>
      <c r="C18" s="245" t="s">
        <v>212</v>
      </c>
      <c r="D18" s="28" t="s">
        <v>37</v>
      </c>
      <c r="E18" s="227" t="s">
        <v>208</v>
      </c>
      <c r="F18" s="222"/>
      <c r="G18" s="220"/>
      <c r="H18" s="31" t="s">
        <v>71</v>
      </c>
      <c r="I18" s="223" t="s">
        <v>211</v>
      </c>
      <c r="J18" s="228" t="s">
        <v>186</v>
      </c>
      <c r="K18" s="225" t="s">
        <v>66</v>
      </c>
      <c r="L18" s="27"/>
      <c r="M18" s="1"/>
      <c r="N18" s="1"/>
      <c r="O18" s="1"/>
      <c r="P18" s="1"/>
      <c r="Q18" s="1"/>
      <c r="R18" s="1"/>
      <c r="S18" s="1"/>
      <c r="T18" s="1"/>
      <c r="U18" s="1"/>
      <c r="V18" s="1"/>
      <c r="W18" s="1"/>
      <c r="X18" s="1"/>
      <c r="Y18" s="1"/>
      <c r="Z18" s="1"/>
      <c r="AA18" s="1"/>
    </row>
    <row r="19" spans="1:27" ht="54.75" customHeight="1">
      <c r="A19" s="230"/>
      <c r="B19" s="224"/>
      <c r="C19" s="224"/>
      <c r="D19" s="28" t="s">
        <v>40</v>
      </c>
      <c r="E19" s="227" t="s">
        <v>241</v>
      </c>
      <c r="F19" s="222"/>
      <c r="G19" s="220"/>
      <c r="H19" s="31" t="s">
        <v>66</v>
      </c>
      <c r="I19" s="224"/>
      <c r="J19" s="224"/>
      <c r="K19" s="235"/>
      <c r="L19" s="27"/>
      <c r="M19" s="1"/>
      <c r="N19" s="1"/>
      <c r="O19" s="1"/>
      <c r="P19" s="1"/>
      <c r="Q19" s="1"/>
      <c r="R19" s="1"/>
      <c r="S19" s="1"/>
      <c r="T19" s="1"/>
      <c r="U19" s="1"/>
      <c r="V19" s="1"/>
      <c r="W19" s="1"/>
      <c r="X19" s="1"/>
      <c r="Y19" s="1"/>
      <c r="Z19" s="1"/>
      <c r="AA19" s="1"/>
    </row>
    <row r="20" spans="1:27" s="112" customFormat="1" ht="84" customHeight="1">
      <c r="A20" s="230"/>
      <c r="B20" s="223" t="s">
        <v>250</v>
      </c>
      <c r="C20" s="245" t="s">
        <v>242</v>
      </c>
      <c r="D20" s="28" t="s">
        <v>37</v>
      </c>
      <c r="E20" s="227" t="s">
        <v>247</v>
      </c>
      <c r="F20" s="222"/>
      <c r="G20" s="220"/>
      <c r="H20" s="31" t="s">
        <v>71</v>
      </c>
      <c r="I20" s="223" t="s">
        <v>220</v>
      </c>
      <c r="J20" s="228" t="s">
        <v>186</v>
      </c>
      <c r="K20" s="225" t="s">
        <v>66</v>
      </c>
      <c r="L20" s="27"/>
      <c r="M20" s="1"/>
      <c r="N20" s="1"/>
      <c r="O20" s="1"/>
      <c r="P20" s="1"/>
      <c r="Q20" s="1"/>
      <c r="R20" s="1"/>
      <c r="S20" s="1"/>
      <c r="T20" s="1"/>
      <c r="U20" s="1"/>
      <c r="V20" s="1"/>
      <c r="W20" s="1"/>
      <c r="X20" s="1"/>
      <c r="Y20" s="1"/>
      <c r="Z20" s="1"/>
      <c r="AA20" s="1"/>
    </row>
    <row r="21" spans="1:27" s="112" customFormat="1" ht="54.75" customHeight="1">
      <c r="A21" s="230"/>
      <c r="B21" s="224"/>
      <c r="C21" s="224"/>
      <c r="D21" s="28" t="s">
        <v>40</v>
      </c>
      <c r="E21" s="227" t="s">
        <v>243</v>
      </c>
      <c r="F21" s="222"/>
      <c r="G21" s="220"/>
      <c r="H21" s="31" t="s">
        <v>66</v>
      </c>
      <c r="I21" s="224"/>
      <c r="J21" s="224"/>
      <c r="K21" s="235"/>
      <c r="L21" s="27"/>
      <c r="M21" s="1"/>
      <c r="N21" s="1"/>
      <c r="O21" s="1"/>
      <c r="P21" s="1"/>
      <c r="Q21" s="1"/>
      <c r="R21" s="1"/>
      <c r="S21" s="1"/>
      <c r="T21" s="1"/>
      <c r="U21" s="1"/>
      <c r="V21" s="1"/>
      <c r="W21" s="1"/>
      <c r="X21" s="1"/>
      <c r="Y21" s="1"/>
      <c r="Z21" s="1"/>
      <c r="AA21" s="1"/>
    </row>
    <row r="22" spans="1:27" s="130" customFormat="1" ht="72.75" customHeight="1">
      <c r="A22" s="230"/>
      <c r="B22" s="223" t="s">
        <v>249</v>
      </c>
      <c r="C22" s="245" t="s">
        <v>257</v>
      </c>
      <c r="D22" s="28" t="s">
        <v>37</v>
      </c>
      <c r="E22" s="227" t="s">
        <v>255</v>
      </c>
      <c r="F22" s="222"/>
      <c r="G22" s="220"/>
      <c r="H22" s="31" t="s">
        <v>71</v>
      </c>
      <c r="I22" s="223" t="s">
        <v>251</v>
      </c>
      <c r="J22" s="228" t="s">
        <v>186</v>
      </c>
      <c r="K22" s="225" t="s">
        <v>66</v>
      </c>
      <c r="L22" s="27"/>
      <c r="M22" s="1"/>
      <c r="N22" s="1"/>
      <c r="O22" s="1"/>
      <c r="P22" s="1"/>
      <c r="Q22" s="1"/>
      <c r="R22" s="1"/>
      <c r="S22" s="1"/>
      <c r="T22" s="1"/>
      <c r="U22" s="1"/>
      <c r="V22" s="1"/>
      <c r="W22" s="1"/>
      <c r="X22" s="1"/>
      <c r="Y22" s="1"/>
      <c r="Z22" s="1"/>
      <c r="AA22" s="1"/>
    </row>
    <row r="23" spans="1:27" s="130" customFormat="1" ht="54.75" customHeight="1">
      <c r="A23" s="230"/>
      <c r="B23" s="224"/>
      <c r="C23" s="224"/>
      <c r="D23" s="28" t="s">
        <v>40</v>
      </c>
      <c r="E23" s="227" t="s">
        <v>256</v>
      </c>
      <c r="F23" s="222"/>
      <c r="G23" s="220"/>
      <c r="H23" s="31" t="s">
        <v>66</v>
      </c>
      <c r="I23" s="224"/>
      <c r="J23" s="224"/>
      <c r="K23" s="235"/>
      <c r="L23" s="27"/>
      <c r="M23" s="1"/>
      <c r="N23" s="1"/>
      <c r="O23" s="1"/>
      <c r="P23" s="1"/>
      <c r="Q23" s="1"/>
      <c r="R23" s="1"/>
      <c r="S23" s="1"/>
      <c r="T23" s="1"/>
      <c r="U23" s="1"/>
      <c r="V23" s="1"/>
      <c r="W23" s="1"/>
      <c r="X23" s="1"/>
      <c r="Y23" s="1"/>
      <c r="Z23" s="1"/>
      <c r="AA23" s="1"/>
    </row>
    <row r="24" spans="1:27" ht="33" customHeight="1">
      <c r="A24" s="230"/>
      <c r="B24" s="223" t="s">
        <v>206</v>
      </c>
      <c r="C24" s="245" t="s">
        <v>226</v>
      </c>
      <c r="D24" s="28" t="s">
        <v>37</v>
      </c>
      <c r="E24" s="246" t="s">
        <v>233</v>
      </c>
      <c r="F24" s="247"/>
      <c r="G24" s="248"/>
      <c r="H24" s="31" t="s">
        <v>66</v>
      </c>
      <c r="I24" s="223" t="s">
        <v>246</v>
      </c>
      <c r="J24" s="228" t="s">
        <v>203</v>
      </c>
      <c r="K24" s="225" t="s">
        <v>66</v>
      </c>
      <c r="L24" s="27"/>
      <c r="M24" s="1"/>
      <c r="N24" s="1"/>
      <c r="O24" s="1"/>
      <c r="P24" s="1"/>
      <c r="Q24" s="1"/>
      <c r="R24" s="1"/>
      <c r="S24" s="1"/>
      <c r="T24" s="1"/>
      <c r="U24" s="1"/>
      <c r="V24" s="1"/>
      <c r="W24" s="1"/>
      <c r="X24" s="1"/>
      <c r="Y24" s="1"/>
      <c r="Z24" s="1"/>
      <c r="AA24" s="1"/>
    </row>
    <row r="25" spans="1:27" ht="84.75" customHeight="1">
      <c r="A25" s="231"/>
      <c r="B25" s="224"/>
      <c r="C25" s="224"/>
      <c r="D25" s="28" t="s">
        <v>40</v>
      </c>
      <c r="E25" s="227" t="s">
        <v>234</v>
      </c>
      <c r="F25" s="222"/>
      <c r="G25" s="220"/>
      <c r="H25" s="31" t="s">
        <v>66</v>
      </c>
      <c r="I25" s="224"/>
      <c r="J25" s="224"/>
      <c r="K25" s="235"/>
      <c r="L25" s="27"/>
      <c r="M25" s="1"/>
      <c r="N25" s="1"/>
      <c r="O25" s="1"/>
      <c r="P25" s="1"/>
      <c r="Q25" s="1"/>
      <c r="R25" s="1"/>
      <c r="S25" s="1"/>
      <c r="T25" s="1"/>
      <c r="U25" s="1"/>
      <c r="V25" s="1"/>
      <c r="W25" s="1"/>
      <c r="X25" s="1"/>
      <c r="Y25" s="1"/>
      <c r="Z25" s="1"/>
      <c r="AA25" s="1"/>
    </row>
    <row r="26" spans="1:27" ht="36" customHeight="1">
      <c r="A26" s="263" t="s">
        <v>82</v>
      </c>
      <c r="B26" s="240" t="s">
        <v>84</v>
      </c>
      <c r="C26" s="236" t="s">
        <v>213</v>
      </c>
      <c r="D26" s="114" t="s">
        <v>37</v>
      </c>
      <c r="E26" s="236" t="s">
        <v>218</v>
      </c>
      <c r="F26" s="237"/>
      <c r="G26" s="238"/>
      <c r="H26" s="113" t="s">
        <v>66</v>
      </c>
      <c r="I26" s="223" t="s">
        <v>215</v>
      </c>
      <c r="J26" s="223" t="s">
        <v>203</v>
      </c>
      <c r="K26" s="225" t="s">
        <v>66</v>
      </c>
      <c r="L26" s="1"/>
      <c r="M26" s="1"/>
      <c r="N26" s="1"/>
      <c r="O26" s="1"/>
      <c r="P26" s="1"/>
      <c r="Q26" s="1"/>
      <c r="R26" s="1"/>
      <c r="S26" s="1"/>
      <c r="T26" s="1"/>
      <c r="U26" s="1"/>
      <c r="V26" s="1"/>
      <c r="W26" s="1"/>
      <c r="X26" s="1"/>
      <c r="Y26" s="1"/>
      <c r="Z26" s="1"/>
      <c r="AA26" s="1"/>
    </row>
    <row r="27" spans="1:27" ht="36" customHeight="1">
      <c r="A27" s="264"/>
      <c r="B27" s="241"/>
      <c r="C27" s="241"/>
      <c r="D27" s="114" t="s">
        <v>40</v>
      </c>
      <c r="E27" s="236" t="s">
        <v>214</v>
      </c>
      <c r="F27" s="237"/>
      <c r="G27" s="238"/>
      <c r="H27" s="113" t="s">
        <v>66</v>
      </c>
      <c r="I27" s="224"/>
      <c r="J27" s="224"/>
      <c r="K27" s="235"/>
      <c r="L27" s="1"/>
      <c r="M27" s="1"/>
      <c r="N27" s="1"/>
      <c r="O27" s="1"/>
      <c r="P27" s="1"/>
      <c r="Q27" s="1"/>
      <c r="R27" s="1"/>
      <c r="S27" s="1"/>
      <c r="T27" s="1"/>
      <c r="U27" s="1"/>
      <c r="V27" s="1"/>
      <c r="W27" s="1"/>
      <c r="X27" s="1"/>
      <c r="Y27" s="1"/>
      <c r="Z27" s="1"/>
      <c r="AA27" s="1"/>
    </row>
    <row r="28" spans="1:27" s="87" customFormat="1" ht="36" customHeight="1">
      <c r="A28" s="264"/>
      <c r="B28" s="240" t="s">
        <v>217</v>
      </c>
      <c r="C28" s="236" t="s">
        <v>219</v>
      </c>
      <c r="D28" s="28" t="s">
        <v>37</v>
      </c>
      <c r="E28" s="236" t="s">
        <v>223</v>
      </c>
      <c r="F28" s="237"/>
      <c r="G28" s="238"/>
      <c r="H28" s="113" t="s">
        <v>66</v>
      </c>
      <c r="I28" s="223" t="s">
        <v>215</v>
      </c>
      <c r="J28" s="223" t="s">
        <v>203</v>
      </c>
      <c r="K28" s="225" t="s">
        <v>66</v>
      </c>
      <c r="L28" s="1"/>
      <c r="M28" s="1"/>
      <c r="N28" s="1"/>
      <c r="O28" s="1"/>
      <c r="P28" s="1"/>
      <c r="Q28" s="1"/>
      <c r="R28" s="1"/>
      <c r="S28" s="1"/>
      <c r="T28" s="1"/>
      <c r="U28" s="1"/>
      <c r="V28" s="1"/>
      <c r="W28" s="1"/>
      <c r="X28" s="1"/>
      <c r="Y28" s="1"/>
      <c r="Z28" s="1"/>
      <c r="AA28" s="1"/>
    </row>
    <row r="29" spans="1:27" s="87" customFormat="1" ht="33" customHeight="1">
      <c r="A29" s="264"/>
      <c r="B29" s="241"/>
      <c r="C29" s="241"/>
      <c r="D29" s="114" t="s">
        <v>40</v>
      </c>
      <c r="E29" s="236" t="s">
        <v>224</v>
      </c>
      <c r="F29" s="237"/>
      <c r="G29" s="238"/>
      <c r="H29" s="113" t="s">
        <v>66</v>
      </c>
      <c r="I29" s="239"/>
      <c r="J29" s="239"/>
      <c r="K29" s="226"/>
      <c r="L29" s="1"/>
      <c r="M29" s="1"/>
      <c r="N29" s="1"/>
      <c r="O29" s="1"/>
      <c r="P29" s="1"/>
      <c r="Q29" s="1"/>
      <c r="R29" s="1"/>
      <c r="S29" s="1"/>
      <c r="T29" s="1"/>
      <c r="U29" s="1"/>
      <c r="V29" s="1"/>
      <c r="W29" s="1"/>
      <c r="X29" s="1"/>
      <c r="Y29" s="1"/>
      <c r="Z29" s="1"/>
      <c r="AA29" s="1"/>
    </row>
    <row r="30" spans="1:27" s="130" customFormat="1" ht="33" customHeight="1">
      <c r="A30" s="264"/>
      <c r="B30" s="240" t="s">
        <v>252</v>
      </c>
      <c r="C30" s="236" t="s">
        <v>248</v>
      </c>
      <c r="D30" s="28" t="s">
        <v>37</v>
      </c>
      <c r="E30" s="236" t="s">
        <v>253</v>
      </c>
      <c r="F30" s="237"/>
      <c r="G30" s="238"/>
      <c r="H30" s="128" t="s">
        <v>66</v>
      </c>
      <c r="I30" s="223" t="s">
        <v>215</v>
      </c>
      <c r="J30" s="223" t="s">
        <v>203</v>
      </c>
      <c r="K30" s="225" t="s">
        <v>66</v>
      </c>
      <c r="L30" s="1"/>
      <c r="M30" s="1"/>
      <c r="N30" s="1"/>
      <c r="O30" s="1"/>
      <c r="P30" s="1"/>
      <c r="Q30" s="1"/>
      <c r="R30" s="1"/>
      <c r="S30" s="1"/>
      <c r="T30" s="1"/>
      <c r="U30" s="1"/>
      <c r="V30" s="1"/>
      <c r="W30" s="1"/>
      <c r="X30" s="1"/>
      <c r="Y30" s="1"/>
      <c r="Z30" s="1"/>
      <c r="AA30" s="1"/>
    </row>
    <row r="31" spans="1:27" s="130" customFormat="1" ht="33" customHeight="1">
      <c r="A31" s="265"/>
      <c r="B31" s="241"/>
      <c r="C31" s="241"/>
      <c r="D31" s="129" t="s">
        <v>40</v>
      </c>
      <c r="E31" s="236" t="s">
        <v>254</v>
      </c>
      <c r="F31" s="237"/>
      <c r="G31" s="238"/>
      <c r="H31" s="128" t="s">
        <v>66</v>
      </c>
      <c r="I31" s="239"/>
      <c r="J31" s="239"/>
      <c r="K31" s="226"/>
      <c r="L31" s="1"/>
      <c r="M31" s="1"/>
      <c r="N31" s="1"/>
      <c r="O31" s="1"/>
      <c r="P31" s="1"/>
      <c r="Q31" s="1"/>
      <c r="R31" s="1"/>
      <c r="S31" s="1"/>
      <c r="T31" s="1"/>
      <c r="U31" s="1"/>
      <c r="V31" s="1"/>
      <c r="W31" s="1"/>
      <c r="X31" s="1"/>
      <c r="Y31" s="1"/>
      <c r="Z31" s="1"/>
      <c r="AA31" s="1"/>
    </row>
    <row r="32" spans="1:27" ht="19.5" customHeight="1">
      <c r="A32" s="242" t="s">
        <v>96</v>
      </c>
      <c r="B32" s="243"/>
      <c r="C32" s="243"/>
      <c r="D32" s="243"/>
      <c r="E32" s="243"/>
      <c r="F32" s="243"/>
      <c r="G32" s="243"/>
      <c r="H32" s="243"/>
      <c r="I32" s="243"/>
      <c r="J32" s="243"/>
      <c r="K32" s="244"/>
      <c r="L32" s="1"/>
      <c r="M32" s="1"/>
      <c r="N32" s="1"/>
      <c r="O32" s="1"/>
      <c r="P32" s="1"/>
      <c r="Q32" s="1"/>
      <c r="R32" s="1"/>
      <c r="S32" s="1"/>
      <c r="T32" s="1"/>
      <c r="U32" s="1"/>
      <c r="V32" s="1"/>
      <c r="W32" s="1"/>
      <c r="X32" s="1"/>
      <c r="Y32" s="1"/>
      <c r="Z32" s="1"/>
      <c r="AA32" s="1"/>
    </row>
    <row r="33" spans="1:27" ht="56.25" customHeight="1">
      <c r="A33" s="221" t="s">
        <v>235</v>
      </c>
      <c r="B33" s="222"/>
      <c r="C33" s="222"/>
      <c r="D33" s="222"/>
      <c r="E33" s="222"/>
      <c r="F33" s="222"/>
      <c r="G33" s="222"/>
      <c r="H33" s="222"/>
      <c r="I33" s="222"/>
      <c r="J33" s="222"/>
      <c r="K33" s="220"/>
      <c r="L33" s="1"/>
      <c r="M33" s="1"/>
      <c r="N33" s="1"/>
      <c r="O33" s="1"/>
      <c r="P33" s="1"/>
      <c r="Q33" s="1"/>
      <c r="R33" s="1"/>
      <c r="S33" s="1"/>
      <c r="T33" s="1"/>
      <c r="U33" s="1"/>
      <c r="V33" s="1"/>
      <c r="W33" s="1"/>
      <c r="X33" s="1"/>
      <c r="Y33" s="1"/>
      <c r="Z33" s="1"/>
      <c r="AA33" s="1"/>
    </row>
    <row r="34" spans="1:27" ht="15.75" customHeight="1">
      <c r="A34" s="1"/>
      <c r="B34" s="1"/>
      <c r="C34" s="76"/>
      <c r="D34" s="76"/>
      <c r="E34" s="77"/>
      <c r="F34" s="76"/>
      <c r="G34" s="76"/>
      <c r="H34" s="76"/>
      <c r="I34" s="76"/>
      <c r="J34" s="76"/>
      <c r="K34" s="76"/>
      <c r="L34" s="1"/>
      <c r="M34" s="1"/>
      <c r="N34" s="1"/>
      <c r="O34" s="1"/>
      <c r="P34" s="1"/>
      <c r="Q34" s="1"/>
      <c r="R34" s="1"/>
      <c r="S34" s="1"/>
      <c r="T34" s="1"/>
      <c r="U34" s="1"/>
      <c r="V34" s="1"/>
      <c r="W34" s="1"/>
      <c r="X34" s="1"/>
      <c r="Y34" s="1"/>
      <c r="Z34" s="1"/>
      <c r="AA34" s="1"/>
    </row>
    <row r="35" spans="1:27" ht="15.75" customHeight="1">
      <c r="A35" s="1"/>
      <c r="B35" s="77"/>
      <c r="D35" s="76"/>
      <c r="E35" s="76"/>
      <c r="F35" s="76"/>
      <c r="G35" s="76"/>
      <c r="H35" s="76"/>
      <c r="I35" s="76"/>
      <c r="J35" s="76"/>
      <c r="K35" s="76"/>
      <c r="L35" s="1"/>
      <c r="M35" s="1"/>
      <c r="N35" s="1"/>
      <c r="O35" s="1"/>
      <c r="P35" s="1"/>
      <c r="Q35" s="1"/>
      <c r="R35" s="1"/>
      <c r="S35" s="1"/>
      <c r="T35" s="1"/>
      <c r="U35" s="1"/>
      <c r="V35" s="1"/>
      <c r="W35" s="1"/>
      <c r="X35" s="1"/>
      <c r="Y35" s="1"/>
      <c r="Z35" s="1"/>
      <c r="AA35" s="1"/>
    </row>
    <row r="36" spans="1:27" ht="15.75" customHeight="1">
      <c r="A36" s="1"/>
      <c r="B36" s="1"/>
      <c r="C36" s="75"/>
      <c r="D36" s="76"/>
      <c r="E36" s="77"/>
      <c r="F36" s="76"/>
      <c r="G36" s="76"/>
      <c r="H36" s="76"/>
      <c r="I36" s="76"/>
      <c r="J36" s="76"/>
      <c r="K36" s="76"/>
      <c r="L36" s="1"/>
      <c r="M36" s="1"/>
      <c r="N36" s="1"/>
      <c r="O36" s="1"/>
      <c r="P36" s="1"/>
      <c r="Q36" s="1"/>
      <c r="R36" s="1"/>
      <c r="S36" s="1"/>
      <c r="T36" s="1"/>
      <c r="U36" s="1"/>
      <c r="V36" s="1"/>
      <c r="W36" s="1"/>
      <c r="X36" s="1"/>
      <c r="Y36" s="1"/>
      <c r="Z36" s="1"/>
      <c r="AA36" s="1"/>
    </row>
    <row r="37" spans="1:27" ht="15.75" customHeight="1">
      <c r="A37" s="1"/>
      <c r="B37" s="1"/>
      <c r="C37" s="76"/>
      <c r="D37" s="76"/>
      <c r="E37" s="77"/>
      <c r="F37" s="76"/>
      <c r="G37" s="76"/>
      <c r="H37" s="76"/>
      <c r="I37" s="76"/>
      <c r="J37" s="76"/>
      <c r="K37" s="76"/>
      <c r="L37" s="1"/>
      <c r="M37" s="1"/>
      <c r="N37" s="1"/>
      <c r="O37" s="1"/>
      <c r="P37" s="1"/>
      <c r="Q37" s="1"/>
      <c r="R37" s="1"/>
      <c r="S37" s="1"/>
      <c r="T37" s="1"/>
      <c r="U37" s="1"/>
      <c r="V37" s="1"/>
      <c r="W37" s="1"/>
      <c r="X37" s="1"/>
      <c r="Y37" s="1"/>
      <c r="Z37" s="1"/>
      <c r="AA37" s="1"/>
    </row>
    <row r="38" spans="1:27" ht="15.75" customHeight="1">
      <c r="A38" s="1"/>
      <c r="B38" s="1"/>
      <c r="C38" s="76"/>
      <c r="D38" s="76"/>
      <c r="E38" s="76"/>
      <c r="F38" s="76"/>
      <c r="G38" s="76"/>
      <c r="H38" s="76"/>
      <c r="I38" s="76"/>
      <c r="J38" s="76"/>
      <c r="K38" s="76"/>
      <c r="L38" s="1"/>
      <c r="M38" s="1"/>
      <c r="N38" s="1"/>
      <c r="O38" s="1"/>
      <c r="P38" s="1"/>
      <c r="Q38" s="1"/>
      <c r="R38" s="1"/>
      <c r="S38" s="1"/>
      <c r="T38" s="1"/>
      <c r="U38" s="1"/>
      <c r="V38" s="1"/>
      <c r="W38" s="1"/>
      <c r="X38" s="1"/>
      <c r="Y38" s="1"/>
      <c r="Z38" s="1"/>
      <c r="AA38" s="1"/>
    </row>
    <row r="39" spans="1:27" ht="15.75" customHeight="1">
      <c r="A39" s="1"/>
      <c r="B39" s="1"/>
      <c r="C39" s="76"/>
      <c r="D39" s="76"/>
      <c r="E39" s="75"/>
      <c r="F39" s="76"/>
      <c r="G39" s="76"/>
      <c r="H39" s="76"/>
      <c r="I39" s="76"/>
      <c r="J39" s="76"/>
      <c r="K39" s="76"/>
      <c r="L39" s="1"/>
      <c r="M39" s="1"/>
      <c r="N39" s="1"/>
      <c r="O39" s="1"/>
      <c r="P39" s="1"/>
      <c r="Q39" s="1"/>
      <c r="R39" s="1"/>
      <c r="S39" s="1"/>
      <c r="T39" s="1"/>
      <c r="U39" s="1"/>
      <c r="V39" s="1"/>
      <c r="W39" s="1"/>
      <c r="X39" s="1"/>
      <c r="Y39" s="1"/>
      <c r="Z39" s="1"/>
      <c r="AA39" s="1"/>
    </row>
    <row r="40" spans="1:27" ht="15.75" customHeight="1">
      <c r="A40" s="1"/>
      <c r="B40" s="1"/>
      <c r="C40" s="76"/>
      <c r="D40" s="76"/>
      <c r="E40" s="75"/>
      <c r="F40" s="76"/>
      <c r="G40" s="76"/>
      <c r="H40" s="76"/>
      <c r="I40" s="76"/>
      <c r="J40" s="76"/>
      <c r="K40" s="76"/>
      <c r="L40" s="1"/>
      <c r="M40" s="1"/>
      <c r="N40" s="1"/>
      <c r="O40" s="1"/>
      <c r="P40" s="1"/>
      <c r="Q40" s="1"/>
      <c r="R40" s="1"/>
      <c r="S40" s="1"/>
      <c r="T40" s="1"/>
      <c r="U40" s="1"/>
      <c r="V40" s="1"/>
      <c r="W40" s="1"/>
      <c r="X40" s="1"/>
      <c r="Y40" s="1"/>
      <c r="Z40" s="1"/>
      <c r="AA40" s="1"/>
    </row>
    <row r="41" spans="1:27" ht="15.75" customHeight="1">
      <c r="A41" s="1"/>
      <c r="B41" s="1"/>
      <c r="C41" s="76"/>
      <c r="D41" s="76"/>
      <c r="E41" s="76"/>
      <c r="F41" s="76"/>
      <c r="G41" s="76"/>
      <c r="H41" s="76"/>
      <c r="I41" s="76"/>
      <c r="J41" s="76"/>
      <c r="K41" s="76"/>
      <c r="L41" s="1"/>
      <c r="M41" s="1"/>
      <c r="N41" s="1"/>
      <c r="O41" s="1"/>
      <c r="P41" s="1"/>
      <c r="Q41" s="1"/>
      <c r="R41" s="1"/>
      <c r="S41" s="1"/>
      <c r="T41" s="1"/>
      <c r="U41" s="1"/>
      <c r="V41" s="1"/>
      <c r="W41" s="1"/>
      <c r="X41" s="1"/>
      <c r="Y41" s="1"/>
      <c r="Z41" s="1"/>
      <c r="AA41" s="1"/>
    </row>
    <row r="42" spans="1:27" ht="15.75" customHeight="1">
      <c r="A42" s="1"/>
      <c r="B42" s="1"/>
      <c r="C42" s="76"/>
      <c r="D42" s="75"/>
      <c r="E42" s="76"/>
      <c r="F42" s="76"/>
      <c r="G42" s="76"/>
      <c r="H42" s="76"/>
      <c r="I42" s="76"/>
      <c r="J42" s="76"/>
      <c r="K42" s="76"/>
      <c r="L42" s="1"/>
      <c r="M42" s="1"/>
      <c r="N42" s="1"/>
      <c r="O42" s="1"/>
      <c r="P42" s="1"/>
      <c r="Q42" s="1"/>
      <c r="R42" s="1"/>
      <c r="S42" s="1"/>
      <c r="T42" s="1"/>
      <c r="U42" s="1"/>
      <c r="V42" s="1"/>
      <c r="W42" s="1"/>
      <c r="X42" s="1"/>
      <c r="Y42" s="1"/>
      <c r="Z42" s="1"/>
      <c r="AA42" s="1"/>
    </row>
    <row r="43" spans="1:27" ht="15.75" customHeight="1">
      <c r="A43" s="1"/>
      <c r="B43" s="1"/>
      <c r="C43" s="76"/>
      <c r="D43" s="76"/>
      <c r="E43" s="76"/>
      <c r="F43" s="76"/>
      <c r="G43" s="76"/>
      <c r="H43" s="76"/>
      <c r="I43" s="76"/>
      <c r="J43" s="76"/>
      <c r="K43" s="76"/>
      <c r="L43" s="1"/>
      <c r="M43" s="1"/>
      <c r="N43" s="1"/>
      <c r="O43" s="1"/>
      <c r="P43" s="1"/>
      <c r="Q43" s="1"/>
      <c r="R43" s="1"/>
      <c r="S43" s="1"/>
      <c r="T43" s="1"/>
      <c r="U43" s="1"/>
      <c r="V43" s="1"/>
      <c r="W43" s="1"/>
      <c r="X43" s="1"/>
      <c r="Y43" s="1"/>
      <c r="Z43" s="1"/>
      <c r="AA43" s="1"/>
    </row>
    <row r="44" spans="1:27" ht="15.75" customHeight="1">
      <c r="A44" s="1"/>
      <c r="B44" s="1"/>
      <c r="C44" s="76"/>
      <c r="D44" s="76"/>
      <c r="E44" s="76"/>
      <c r="F44" s="76"/>
      <c r="G44" s="76"/>
      <c r="H44" s="76"/>
      <c r="I44" s="76"/>
      <c r="J44" s="76"/>
      <c r="K44" s="76"/>
      <c r="L44" s="1"/>
      <c r="M44" s="1"/>
      <c r="N44" s="1"/>
      <c r="O44" s="1"/>
      <c r="P44" s="1"/>
      <c r="Q44" s="1"/>
      <c r="R44" s="1"/>
      <c r="S44" s="1"/>
      <c r="T44" s="1"/>
      <c r="U44" s="1"/>
      <c r="V44" s="1"/>
      <c r="W44" s="1"/>
      <c r="X44" s="1"/>
      <c r="Y44" s="1"/>
      <c r="Z44" s="1"/>
      <c r="AA44" s="1"/>
    </row>
    <row r="45" spans="1:27" ht="15.75" customHeight="1">
      <c r="A45" s="1"/>
      <c r="B45" s="1"/>
      <c r="C45" s="76"/>
      <c r="D45" s="75"/>
      <c r="E45" s="76"/>
      <c r="F45" s="76"/>
      <c r="G45" s="76"/>
      <c r="H45" s="76"/>
      <c r="I45" s="75"/>
      <c r="J45" s="76"/>
      <c r="K45" s="76"/>
      <c r="L45" s="1"/>
      <c r="M45" s="1"/>
      <c r="N45" s="1"/>
      <c r="O45" s="1"/>
      <c r="P45" s="1"/>
      <c r="Q45" s="1"/>
      <c r="R45" s="1"/>
      <c r="S45" s="1"/>
      <c r="T45" s="1"/>
      <c r="U45" s="1"/>
      <c r="V45" s="1"/>
      <c r="W45" s="1"/>
      <c r="X45" s="1"/>
      <c r="Y45" s="1"/>
      <c r="Z45" s="1"/>
      <c r="AA45" s="1"/>
    </row>
    <row r="46" spans="1:27" ht="15.75" customHeight="1">
      <c r="A46" s="1"/>
      <c r="B46" s="1"/>
      <c r="C46" s="76"/>
      <c r="D46" s="76"/>
      <c r="E46" s="76"/>
      <c r="F46" s="76"/>
      <c r="G46" s="76"/>
      <c r="H46" s="76"/>
      <c r="I46" s="76"/>
      <c r="J46" s="76"/>
      <c r="K46" s="76"/>
      <c r="L46" s="1"/>
      <c r="M46" s="1"/>
      <c r="N46" s="1"/>
      <c r="O46" s="1"/>
      <c r="P46" s="1"/>
      <c r="Q46" s="1"/>
      <c r="R46" s="1"/>
      <c r="S46" s="1"/>
      <c r="T46" s="1"/>
      <c r="U46" s="1"/>
      <c r="V46" s="1"/>
      <c r="W46" s="1"/>
      <c r="X46" s="1"/>
      <c r="Y46" s="1"/>
      <c r="Z46" s="1"/>
      <c r="AA46" s="1"/>
    </row>
    <row r="47" spans="1:27" ht="15.75" customHeight="1">
      <c r="A47" s="1"/>
      <c r="B47" s="1"/>
      <c r="C47" s="76"/>
      <c r="D47" s="76"/>
      <c r="E47" s="76"/>
      <c r="F47" s="76"/>
      <c r="G47" s="76"/>
      <c r="H47" s="76"/>
      <c r="I47" s="76"/>
      <c r="J47" s="76"/>
      <c r="K47" s="76"/>
      <c r="L47" s="1"/>
      <c r="M47" s="1"/>
      <c r="N47" s="1"/>
      <c r="O47" s="1"/>
      <c r="P47" s="1"/>
      <c r="Q47" s="1"/>
      <c r="R47" s="1"/>
      <c r="S47" s="1"/>
      <c r="T47" s="1"/>
      <c r="U47" s="1"/>
      <c r="V47" s="1"/>
      <c r="W47" s="1"/>
      <c r="X47" s="1"/>
      <c r="Y47" s="1"/>
      <c r="Z47" s="1"/>
      <c r="AA47" s="1"/>
    </row>
    <row r="48" spans="1:27" ht="15.75" customHeight="1">
      <c r="A48" s="1"/>
      <c r="B48" s="1"/>
      <c r="C48" s="76"/>
      <c r="D48" s="76"/>
      <c r="E48" s="76"/>
      <c r="F48" s="76"/>
      <c r="G48" s="76"/>
      <c r="H48" s="76"/>
      <c r="I48" s="76"/>
      <c r="J48" s="76"/>
      <c r="K48" s="76"/>
      <c r="L48" s="1"/>
      <c r="M48" s="1"/>
      <c r="N48" s="1"/>
      <c r="O48" s="1"/>
      <c r="P48" s="1"/>
      <c r="Q48" s="1"/>
      <c r="R48" s="1"/>
      <c r="S48" s="1"/>
      <c r="T48" s="1"/>
      <c r="U48" s="1"/>
      <c r="V48" s="1"/>
      <c r="W48" s="1"/>
      <c r="X48" s="1"/>
      <c r="Y48" s="1"/>
      <c r="Z48" s="1"/>
      <c r="AA48" s="1"/>
    </row>
    <row r="49" spans="1:27" ht="15.75" customHeight="1">
      <c r="A49" s="1"/>
      <c r="B49" s="1"/>
      <c r="C49" s="76"/>
      <c r="D49" s="76"/>
      <c r="E49" s="76"/>
      <c r="F49" s="76"/>
      <c r="G49" s="76"/>
      <c r="H49" s="76"/>
      <c r="I49" s="76"/>
      <c r="J49" s="76"/>
      <c r="K49" s="76"/>
      <c r="L49" s="1"/>
      <c r="M49" s="1"/>
      <c r="N49" s="1"/>
      <c r="O49" s="1"/>
      <c r="P49" s="1"/>
      <c r="Q49" s="1"/>
      <c r="R49" s="1"/>
      <c r="S49" s="1"/>
      <c r="T49" s="1"/>
      <c r="U49" s="1"/>
      <c r="V49" s="1"/>
      <c r="W49" s="1"/>
      <c r="X49" s="1"/>
      <c r="Y49" s="1"/>
      <c r="Z49" s="1"/>
      <c r="AA49" s="1"/>
    </row>
    <row r="50" spans="1:27" ht="15.75" customHeight="1">
      <c r="A50" s="1"/>
      <c r="B50" s="1"/>
      <c r="C50" s="76"/>
      <c r="D50" s="76"/>
      <c r="E50" s="76"/>
      <c r="F50" s="76"/>
      <c r="G50" s="76"/>
      <c r="H50" s="76"/>
      <c r="I50" s="76"/>
      <c r="J50" s="76"/>
      <c r="K50" s="76"/>
      <c r="L50" s="1"/>
      <c r="M50" s="1"/>
      <c r="N50" s="1"/>
      <c r="O50" s="1"/>
      <c r="P50" s="1"/>
      <c r="Q50" s="1"/>
      <c r="R50" s="1"/>
      <c r="S50" s="1"/>
      <c r="T50" s="1"/>
      <c r="U50" s="1"/>
      <c r="V50" s="1"/>
      <c r="W50" s="1"/>
      <c r="X50" s="1"/>
      <c r="Y50" s="1"/>
      <c r="Z50" s="1"/>
      <c r="AA50" s="1"/>
    </row>
    <row r="51" spans="1:27" ht="15.75" customHeight="1">
      <c r="A51" s="1"/>
      <c r="B51" s="1"/>
      <c r="C51" s="76"/>
      <c r="D51" s="76"/>
      <c r="E51" s="76"/>
      <c r="F51" s="76"/>
      <c r="G51" s="76"/>
      <c r="H51" s="76"/>
      <c r="I51" s="76"/>
      <c r="J51" s="76"/>
      <c r="K51" s="76"/>
      <c r="L51" s="1"/>
      <c r="M51" s="1"/>
      <c r="N51" s="1"/>
      <c r="O51" s="1"/>
      <c r="P51" s="1"/>
      <c r="Q51" s="1"/>
      <c r="R51" s="1"/>
      <c r="S51" s="1"/>
      <c r="T51" s="1"/>
      <c r="U51" s="1"/>
      <c r="V51" s="1"/>
      <c r="W51" s="1"/>
      <c r="X51" s="1"/>
      <c r="Y51" s="1"/>
      <c r="Z51" s="1"/>
      <c r="AA51" s="1"/>
    </row>
    <row r="52" spans="1:27" ht="15.75" customHeight="1">
      <c r="A52" s="1"/>
      <c r="B52" s="1"/>
      <c r="C52" s="76"/>
      <c r="D52" s="76"/>
      <c r="E52" s="76"/>
      <c r="F52" s="76"/>
      <c r="G52" s="76"/>
      <c r="H52" s="76"/>
      <c r="I52" s="76"/>
      <c r="J52" s="76"/>
      <c r="K52" s="76"/>
      <c r="L52" s="1"/>
      <c r="M52" s="1"/>
      <c r="N52" s="1"/>
      <c r="O52" s="1"/>
      <c r="P52" s="1"/>
      <c r="Q52" s="1"/>
      <c r="R52" s="1"/>
      <c r="S52" s="1"/>
      <c r="T52" s="1"/>
      <c r="U52" s="1"/>
      <c r="V52" s="1"/>
      <c r="W52" s="1"/>
      <c r="X52" s="1"/>
      <c r="Y52" s="1"/>
      <c r="Z52" s="1"/>
      <c r="AA52" s="1"/>
    </row>
    <row r="53" spans="1:27" ht="15.75" customHeight="1">
      <c r="A53" s="1"/>
      <c r="B53" s="1"/>
      <c r="C53" s="76"/>
      <c r="D53" s="76"/>
      <c r="E53" s="76"/>
      <c r="F53" s="76"/>
      <c r="G53" s="76"/>
      <c r="H53" s="76"/>
      <c r="I53" s="76"/>
      <c r="J53" s="76"/>
      <c r="K53" s="76"/>
      <c r="L53" s="1"/>
      <c r="M53" s="1"/>
      <c r="N53" s="1"/>
      <c r="O53" s="1"/>
      <c r="P53" s="1"/>
      <c r="Q53" s="1"/>
      <c r="R53" s="1"/>
      <c r="S53" s="1"/>
      <c r="T53" s="1"/>
      <c r="U53" s="1"/>
      <c r="V53" s="1"/>
      <c r="W53" s="1"/>
      <c r="X53" s="1"/>
      <c r="Y53" s="1"/>
      <c r="Z53" s="1"/>
      <c r="AA53" s="1"/>
    </row>
    <row r="54" spans="1:27" ht="15.75" customHeight="1">
      <c r="A54" s="1"/>
      <c r="B54" s="1"/>
      <c r="C54" s="76"/>
      <c r="D54" s="76"/>
      <c r="E54" s="76"/>
      <c r="F54" s="76"/>
      <c r="G54" s="76"/>
      <c r="H54" s="76"/>
      <c r="I54" s="76"/>
      <c r="J54" s="76"/>
      <c r="K54" s="76"/>
      <c r="L54" s="1"/>
      <c r="M54" s="1"/>
      <c r="N54" s="1"/>
      <c r="O54" s="1"/>
      <c r="P54" s="1"/>
      <c r="Q54" s="1"/>
      <c r="R54" s="1"/>
      <c r="S54" s="1"/>
      <c r="T54" s="1"/>
      <c r="U54" s="1"/>
      <c r="V54" s="1"/>
      <c r="W54" s="1"/>
      <c r="X54" s="1"/>
      <c r="Y54" s="1"/>
      <c r="Z54" s="1"/>
      <c r="AA54" s="1"/>
    </row>
    <row r="55" spans="1:27" ht="15.75" customHeight="1">
      <c r="A55" s="1"/>
      <c r="B55" s="1"/>
      <c r="C55" s="76"/>
      <c r="D55" s="76"/>
      <c r="E55" s="76"/>
      <c r="F55" s="76"/>
      <c r="G55" s="76"/>
      <c r="H55" s="76"/>
      <c r="I55" s="76"/>
      <c r="J55" s="76"/>
      <c r="K55" s="76"/>
      <c r="L55" s="1"/>
      <c r="M55" s="1"/>
      <c r="N55" s="1"/>
      <c r="O55" s="1"/>
      <c r="P55" s="1"/>
      <c r="Q55" s="1"/>
      <c r="R55" s="1"/>
      <c r="S55" s="1"/>
      <c r="T55" s="1"/>
      <c r="U55" s="1"/>
      <c r="V55" s="1"/>
      <c r="W55" s="1"/>
      <c r="X55" s="1"/>
      <c r="Y55" s="1"/>
      <c r="Z55" s="1"/>
      <c r="AA55" s="1"/>
    </row>
    <row r="56" spans="1:27" ht="15.75" customHeight="1">
      <c r="A56" s="1"/>
      <c r="B56" s="1"/>
      <c r="C56" s="76"/>
      <c r="D56" s="76"/>
      <c r="E56" s="76"/>
      <c r="F56" s="76"/>
      <c r="G56" s="76"/>
      <c r="H56" s="76"/>
      <c r="I56" s="76"/>
      <c r="J56" s="76"/>
      <c r="K56" s="76"/>
      <c r="L56" s="1"/>
      <c r="M56" s="1"/>
      <c r="N56" s="1"/>
      <c r="O56" s="1"/>
      <c r="P56" s="1"/>
      <c r="Q56" s="1"/>
      <c r="R56" s="1"/>
      <c r="S56" s="1"/>
      <c r="T56" s="1"/>
      <c r="U56" s="1"/>
      <c r="V56" s="1"/>
      <c r="W56" s="1"/>
      <c r="X56" s="1"/>
      <c r="Y56" s="1"/>
      <c r="Z56" s="1"/>
      <c r="AA56" s="1"/>
    </row>
    <row r="57" spans="1:2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sheetData>
  <sheetProtection/>
  <mergeCells count="85">
    <mergeCell ref="J30:J31"/>
    <mergeCell ref="K30:K31"/>
    <mergeCell ref="E31:G31"/>
    <mergeCell ref="B22:B23"/>
    <mergeCell ref="C22:C23"/>
    <mergeCell ref="E22:G22"/>
    <mergeCell ref="I22:I23"/>
    <mergeCell ref="J22:J23"/>
    <mergeCell ref="K22:K23"/>
    <mergeCell ref="E23:G23"/>
    <mergeCell ref="A26:A31"/>
    <mergeCell ref="B30:B31"/>
    <mergeCell ref="C30:C31"/>
    <mergeCell ref="E30:G30"/>
    <mergeCell ref="I30:I31"/>
    <mergeCell ref="E27:G27"/>
    <mergeCell ref="E28:G28"/>
    <mergeCell ref="E26:G26"/>
    <mergeCell ref="E25:G25"/>
    <mergeCell ref="A1:B4"/>
    <mergeCell ref="C3:F4"/>
    <mergeCell ref="G1:K1"/>
    <mergeCell ref="C1:F2"/>
    <mergeCell ref="G3:K3"/>
    <mergeCell ref="G4:K4"/>
    <mergeCell ref="C8:K8"/>
    <mergeCell ref="E19:G19"/>
    <mergeCell ref="H12:K12"/>
    <mergeCell ref="A13:K13"/>
    <mergeCell ref="E18:G18"/>
    <mergeCell ref="B16:B17"/>
    <mergeCell ref="C18:C19"/>
    <mergeCell ref="C16:C17"/>
    <mergeCell ref="D15:G15"/>
    <mergeCell ref="E16:G16"/>
    <mergeCell ref="C28:C29"/>
    <mergeCell ref="C26:C27"/>
    <mergeCell ref="G2:K2"/>
    <mergeCell ref="A5:K5"/>
    <mergeCell ref="C7:K7"/>
    <mergeCell ref="I18:I19"/>
    <mergeCell ref="A9:B9"/>
    <mergeCell ref="A12:B12"/>
    <mergeCell ref="A10:B10"/>
    <mergeCell ref="A11:K11"/>
    <mergeCell ref="J24:J25"/>
    <mergeCell ref="E20:G20"/>
    <mergeCell ref="I20:I21"/>
    <mergeCell ref="B18:B19"/>
    <mergeCell ref="E17:G17"/>
    <mergeCell ref="B20:B21"/>
    <mergeCell ref="C20:C21"/>
    <mergeCell ref="C24:C25"/>
    <mergeCell ref="E24:G24"/>
    <mergeCell ref="I24:I25"/>
    <mergeCell ref="A33:K33"/>
    <mergeCell ref="E29:G29"/>
    <mergeCell ref="I28:I29"/>
    <mergeCell ref="J28:J29"/>
    <mergeCell ref="B26:B27"/>
    <mergeCell ref="J18:J19"/>
    <mergeCell ref="A32:K32"/>
    <mergeCell ref="K24:K25"/>
    <mergeCell ref="K26:K27"/>
    <mergeCell ref="B28:B29"/>
    <mergeCell ref="A6:K6"/>
    <mergeCell ref="C12:E12"/>
    <mergeCell ref="K16:K17"/>
    <mergeCell ref="J16:J17"/>
    <mergeCell ref="A14:K14"/>
    <mergeCell ref="I26:I27"/>
    <mergeCell ref="J26:J27"/>
    <mergeCell ref="C10:K10"/>
    <mergeCell ref="A8:B8"/>
    <mergeCell ref="K20:K21"/>
    <mergeCell ref="A7:B7"/>
    <mergeCell ref="C9:K9"/>
    <mergeCell ref="B24:B25"/>
    <mergeCell ref="K28:K29"/>
    <mergeCell ref="E21:G21"/>
    <mergeCell ref="J20:J21"/>
    <mergeCell ref="A16:A25"/>
    <mergeCell ref="F12:G12"/>
    <mergeCell ref="I16:I17"/>
    <mergeCell ref="K18:K19"/>
  </mergeCells>
  <printOptions/>
  <pageMargins left="0.7" right="0.7" top="0.75" bottom="0.7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C0C0C0"/>
  </sheetPr>
  <dimension ref="A1:Q34"/>
  <sheetViews>
    <sheetView showGridLines="0" zoomScale="65" zoomScaleNormal="65" zoomScalePageLayoutView="0" workbookViewId="0" topLeftCell="B18">
      <selection activeCell="N23" sqref="N23"/>
    </sheetView>
  </sheetViews>
  <sheetFormatPr defaultColWidth="14.421875" defaultRowHeight="15" customHeight="1"/>
  <cols>
    <col min="1" max="1" width="21.421875" style="0" customWidth="1"/>
    <col min="2" max="2" width="11.140625" style="0" customWidth="1"/>
    <col min="3" max="4" width="10.7109375" style="0" customWidth="1"/>
    <col min="5" max="5" width="15.00390625" style="0" customWidth="1"/>
    <col min="6" max="6" width="20.8515625" style="0" customWidth="1"/>
    <col min="7" max="7" width="15.28125" style="0" customWidth="1"/>
    <col min="8" max="8" width="19.421875" style="0" customWidth="1"/>
    <col min="9" max="9" width="15.140625" style="0" customWidth="1"/>
    <col min="10" max="10" width="16.421875" style="0" customWidth="1"/>
    <col min="11" max="12" width="18.00390625" style="0" customWidth="1"/>
    <col min="13" max="13" width="17.57421875" style="0" customWidth="1"/>
    <col min="14" max="14" width="16.421875" style="0" customWidth="1"/>
    <col min="15" max="24" width="14.421875" style="0" customWidth="1"/>
    <col min="25" max="26" width="10.00390625" style="0" customWidth="1"/>
  </cols>
  <sheetData>
    <row r="1" spans="1:14" ht="7.5" customHeight="1">
      <c r="A1" s="256"/>
      <c r="B1" s="238"/>
      <c r="C1" s="259" t="s">
        <v>0</v>
      </c>
      <c r="D1" s="237"/>
      <c r="E1" s="237"/>
      <c r="F1" s="237"/>
      <c r="G1" s="237"/>
      <c r="H1" s="237"/>
      <c r="I1" s="237"/>
      <c r="J1" s="238"/>
      <c r="K1" s="249" t="s">
        <v>1</v>
      </c>
      <c r="L1" s="222"/>
      <c r="M1" s="222"/>
      <c r="N1" s="220"/>
    </row>
    <row r="2" spans="1:14" ht="7.5" customHeight="1">
      <c r="A2" s="241"/>
      <c r="B2" s="257"/>
      <c r="C2" s="258"/>
      <c r="D2" s="243"/>
      <c r="E2" s="243"/>
      <c r="F2" s="243"/>
      <c r="G2" s="243"/>
      <c r="H2" s="243"/>
      <c r="I2" s="243"/>
      <c r="J2" s="244"/>
      <c r="K2" s="249" t="s">
        <v>2</v>
      </c>
      <c r="L2" s="222"/>
      <c r="M2" s="222"/>
      <c r="N2" s="220"/>
    </row>
    <row r="3" spans="1:14" ht="7.5" customHeight="1">
      <c r="A3" s="241"/>
      <c r="B3" s="257"/>
      <c r="C3" s="259" t="s">
        <v>3</v>
      </c>
      <c r="D3" s="237"/>
      <c r="E3" s="237"/>
      <c r="F3" s="237"/>
      <c r="G3" s="237"/>
      <c r="H3" s="237"/>
      <c r="I3" s="237"/>
      <c r="J3" s="238"/>
      <c r="K3" s="249" t="s">
        <v>4</v>
      </c>
      <c r="L3" s="222"/>
      <c r="M3" s="222"/>
      <c r="N3" s="220"/>
    </row>
    <row r="4" spans="1:14" ht="7.5" customHeight="1">
      <c r="A4" s="258"/>
      <c r="B4" s="244"/>
      <c r="C4" s="258"/>
      <c r="D4" s="243"/>
      <c r="E4" s="243"/>
      <c r="F4" s="243"/>
      <c r="G4" s="243"/>
      <c r="H4" s="243"/>
      <c r="I4" s="243"/>
      <c r="J4" s="244"/>
      <c r="K4" s="249" t="s">
        <v>5</v>
      </c>
      <c r="L4" s="222"/>
      <c r="M4" s="222"/>
      <c r="N4" s="220"/>
    </row>
    <row r="5" spans="1:14" ht="7.5" customHeight="1">
      <c r="A5" s="250"/>
      <c r="B5" s="222"/>
      <c r="C5" s="222"/>
      <c r="D5" s="222"/>
      <c r="E5" s="222"/>
      <c r="F5" s="222"/>
      <c r="G5" s="222"/>
      <c r="H5" s="222"/>
      <c r="I5" s="222"/>
      <c r="J5" s="222"/>
      <c r="K5" s="222"/>
      <c r="L5" s="222"/>
      <c r="M5" s="222"/>
      <c r="N5" s="220"/>
    </row>
    <row r="6" spans="1:14" ht="21" customHeight="1">
      <c r="A6" s="266" t="s">
        <v>7</v>
      </c>
      <c r="B6" s="222"/>
      <c r="C6" s="220"/>
      <c r="D6" s="277" t="str">
        <f>Identificacion!C7</f>
        <v>Participación en el Programa Distrital de Estímulos del IDARTES</v>
      </c>
      <c r="E6" s="278"/>
      <c r="F6" s="278"/>
      <c r="G6" s="278"/>
      <c r="H6" s="278"/>
      <c r="I6" s="278"/>
      <c r="J6" s="278"/>
      <c r="K6" s="278"/>
      <c r="L6" s="278"/>
      <c r="M6" s="278"/>
      <c r="N6" s="279"/>
    </row>
    <row r="7" spans="1:14" ht="21" customHeight="1">
      <c r="A7" s="266" t="s">
        <v>9</v>
      </c>
      <c r="B7" s="222"/>
      <c r="C7" s="220"/>
      <c r="D7" s="276"/>
      <c r="E7" s="222"/>
      <c r="F7" s="222"/>
      <c r="G7" s="222"/>
      <c r="H7" s="222"/>
      <c r="I7" s="222"/>
      <c r="J7" s="222"/>
      <c r="K7" s="222"/>
      <c r="L7" s="222"/>
      <c r="M7" s="222"/>
      <c r="N7" s="220"/>
    </row>
    <row r="8" spans="1:14" ht="16.5" customHeight="1">
      <c r="A8" s="266" t="s">
        <v>10</v>
      </c>
      <c r="B8" s="222"/>
      <c r="C8" s="220"/>
      <c r="D8" s="276"/>
      <c r="E8" s="222"/>
      <c r="F8" s="222"/>
      <c r="G8" s="222"/>
      <c r="H8" s="266" t="s">
        <v>12</v>
      </c>
      <c r="I8" s="222"/>
      <c r="J8" s="220"/>
      <c r="K8" s="283"/>
      <c r="L8" s="222"/>
      <c r="M8" s="222"/>
      <c r="N8" s="220"/>
    </row>
    <row r="9" spans="1:14" ht="16.5" customHeight="1">
      <c r="A9" s="266" t="s">
        <v>15</v>
      </c>
      <c r="B9" s="222"/>
      <c r="C9" s="220"/>
      <c r="D9" s="276"/>
      <c r="E9" s="222"/>
      <c r="F9" s="222"/>
      <c r="G9" s="222"/>
      <c r="H9" s="222"/>
      <c r="I9" s="222"/>
      <c r="J9" s="222"/>
      <c r="K9" s="222"/>
      <c r="L9" s="222"/>
      <c r="M9" s="222"/>
      <c r="N9" s="220"/>
    </row>
    <row r="10" spans="1:14" ht="16.5" customHeight="1">
      <c r="A10" s="284"/>
      <c r="B10" s="222"/>
      <c r="C10" s="222"/>
      <c r="D10" s="222"/>
      <c r="E10" s="222"/>
      <c r="F10" s="222"/>
      <c r="G10" s="222"/>
      <c r="H10" s="222"/>
      <c r="I10" s="222"/>
      <c r="J10" s="222"/>
      <c r="K10" s="222"/>
      <c r="L10" s="222"/>
      <c r="M10" s="222"/>
      <c r="N10" s="220"/>
    </row>
    <row r="11" spans="1:14" ht="21" customHeight="1">
      <c r="A11" s="272" t="s">
        <v>19</v>
      </c>
      <c r="B11" s="243"/>
      <c r="C11" s="243"/>
      <c r="D11" s="243"/>
      <c r="E11" s="243"/>
      <c r="F11" s="243"/>
      <c r="G11" s="243"/>
      <c r="H11" s="243"/>
      <c r="I11" s="243"/>
      <c r="J11" s="243"/>
      <c r="K11" s="243"/>
      <c r="L11" s="243"/>
      <c r="M11" s="243"/>
      <c r="N11" s="243"/>
    </row>
    <row r="12" spans="1:14" ht="27" customHeight="1">
      <c r="A12" s="2" t="s">
        <v>32</v>
      </c>
      <c r="B12" s="2" t="s">
        <v>33</v>
      </c>
      <c r="C12" s="3" t="s">
        <v>34</v>
      </c>
      <c r="D12" s="3" t="s">
        <v>22</v>
      </c>
      <c r="E12" s="3" t="s">
        <v>23</v>
      </c>
      <c r="F12" s="3" t="s">
        <v>24</v>
      </c>
      <c r="G12" s="3" t="s">
        <v>25</v>
      </c>
      <c r="H12" s="3" t="s">
        <v>26</v>
      </c>
      <c r="I12" s="3" t="s">
        <v>27</v>
      </c>
      <c r="J12" s="3" t="s">
        <v>28</v>
      </c>
      <c r="K12" s="3" t="s">
        <v>35</v>
      </c>
      <c r="L12" s="3" t="s">
        <v>29</v>
      </c>
      <c r="M12" s="3" t="s">
        <v>30</v>
      </c>
      <c r="N12" s="3" t="s">
        <v>31</v>
      </c>
    </row>
    <row r="13" spans="1:14" ht="16.5" customHeight="1">
      <c r="A13" s="268" t="str">
        <f>Identificacion!B16</f>
        <v>Población Activa de  Artístas(1) por cada 10.000 habitantes </v>
      </c>
      <c r="B13" s="5" t="s">
        <v>37</v>
      </c>
      <c r="C13" s="80"/>
      <c r="D13" s="80"/>
      <c r="E13" s="161">
        <v>688</v>
      </c>
      <c r="F13" s="162"/>
      <c r="G13" s="162"/>
      <c r="H13" s="163">
        <v>7683</v>
      </c>
      <c r="I13" s="162"/>
      <c r="J13" s="162"/>
      <c r="K13" s="164">
        <v>1862</v>
      </c>
      <c r="L13" s="165"/>
      <c r="M13" s="6"/>
      <c r="N13" s="6">
        <v>58</v>
      </c>
    </row>
    <row r="14" spans="1:17" ht="36.75" customHeight="1">
      <c r="A14" s="269"/>
      <c r="B14" s="5" t="s">
        <v>40</v>
      </c>
      <c r="C14" s="80"/>
      <c r="D14" s="80"/>
      <c r="E14" s="166">
        <v>5947152.16863871</v>
      </c>
      <c r="F14" s="167"/>
      <c r="G14" s="167"/>
      <c r="H14" s="168">
        <v>5977991.83114623</v>
      </c>
      <c r="I14" s="169"/>
      <c r="J14" s="162"/>
      <c r="K14" s="163">
        <v>6008831.493653763</v>
      </c>
      <c r="L14" s="162"/>
      <c r="M14" s="6"/>
      <c r="N14" s="61">
        <v>6039671.1561612915</v>
      </c>
      <c r="P14" s="152"/>
      <c r="Q14" s="152"/>
    </row>
    <row r="15" spans="1:17" ht="27" customHeight="1">
      <c r="A15" s="273" t="str">
        <f>Identificacion!B18</f>
        <v>Valor monetario  promedio de estimulos entregados [entrega de recursos financieros]</v>
      </c>
      <c r="B15" s="7" t="s">
        <v>37</v>
      </c>
      <c r="C15" s="80"/>
      <c r="D15" s="80"/>
      <c r="E15" s="163">
        <v>45000000</v>
      </c>
      <c r="F15" s="163"/>
      <c r="G15" s="170"/>
      <c r="H15" s="171">
        <v>1686710856</v>
      </c>
      <c r="I15" s="165"/>
      <c r="J15" s="169"/>
      <c r="K15" s="164">
        <v>3397681254</v>
      </c>
      <c r="L15" s="172"/>
      <c r="M15" s="80"/>
      <c r="N15" s="78">
        <v>797554213</v>
      </c>
      <c r="O15" s="122"/>
      <c r="P15" s="152"/>
      <c r="Q15" s="153"/>
    </row>
    <row r="16" spans="1:17" ht="36" customHeight="1">
      <c r="A16" s="224"/>
      <c r="B16" s="89" t="s">
        <v>40</v>
      </c>
      <c r="C16" s="81"/>
      <c r="D16" s="81"/>
      <c r="E16" s="173">
        <v>3</v>
      </c>
      <c r="F16" s="161"/>
      <c r="G16" s="174"/>
      <c r="H16" s="175">
        <v>176</v>
      </c>
      <c r="I16" s="174"/>
      <c r="J16" s="176"/>
      <c r="K16" s="177">
        <v>336</v>
      </c>
      <c r="L16" s="178"/>
      <c r="M16" s="79"/>
      <c r="N16" s="78">
        <v>72</v>
      </c>
      <c r="P16" s="152"/>
      <c r="Q16" s="152"/>
    </row>
    <row r="17" spans="1:17" s="112" customFormat="1" ht="36" customHeight="1">
      <c r="A17" s="274" t="str">
        <f>Identificacion!B20</f>
        <v>Valor monetario  promedio de  Apoyos Concertados entregados [entrega de recursos financieros]</v>
      </c>
      <c r="B17" s="118" t="s">
        <v>37</v>
      </c>
      <c r="C17" s="119"/>
      <c r="D17" s="119"/>
      <c r="E17" s="179"/>
      <c r="F17" s="180"/>
      <c r="G17" s="181"/>
      <c r="H17" s="182">
        <v>2449229829</v>
      </c>
      <c r="I17" s="183"/>
      <c r="J17" s="183"/>
      <c r="K17" s="184">
        <v>590398022</v>
      </c>
      <c r="L17" s="185"/>
      <c r="M17" s="131"/>
      <c r="N17" s="115">
        <v>213564264</v>
      </c>
      <c r="O17" s="122"/>
      <c r="P17" s="154"/>
      <c r="Q17" s="152"/>
    </row>
    <row r="18" spans="1:16" s="112" customFormat="1" ht="42.75" customHeight="1">
      <c r="A18" s="275"/>
      <c r="B18" s="137" t="s">
        <v>40</v>
      </c>
      <c r="C18" s="138"/>
      <c r="D18" s="138"/>
      <c r="E18" s="186"/>
      <c r="F18" s="187"/>
      <c r="G18" s="188"/>
      <c r="H18" s="186">
        <v>19</v>
      </c>
      <c r="I18" s="188"/>
      <c r="J18" s="189"/>
      <c r="K18" s="190">
        <v>13</v>
      </c>
      <c r="L18" s="191"/>
      <c r="M18" s="140"/>
      <c r="N18" s="139">
        <v>7</v>
      </c>
      <c r="O18" s="122"/>
      <c r="P18" s="151"/>
    </row>
    <row r="19" spans="1:15" s="130" customFormat="1" ht="42.75" customHeight="1">
      <c r="A19" s="281" t="str">
        <f>Identificacion!B22</f>
        <v>Valor monetario  promedio  entregado a las Salas Concertadas [entrega de recursos financieros]</v>
      </c>
      <c r="B19" s="118" t="s">
        <v>37</v>
      </c>
      <c r="C19" s="119"/>
      <c r="D19" s="119"/>
      <c r="E19" s="179"/>
      <c r="F19" s="180"/>
      <c r="G19" s="181"/>
      <c r="H19" s="179"/>
      <c r="I19" s="181"/>
      <c r="J19" s="192"/>
      <c r="K19" s="193"/>
      <c r="L19" s="194"/>
      <c r="M19" s="132"/>
      <c r="N19" s="120">
        <v>1500000000</v>
      </c>
      <c r="O19" s="122"/>
    </row>
    <row r="20" spans="1:15" s="130" customFormat="1" ht="42.75" customHeight="1">
      <c r="A20" s="281"/>
      <c r="B20" s="118" t="s">
        <v>40</v>
      </c>
      <c r="C20" s="119"/>
      <c r="D20" s="119"/>
      <c r="E20" s="179"/>
      <c r="F20" s="180"/>
      <c r="G20" s="181"/>
      <c r="H20" s="179"/>
      <c r="I20" s="181"/>
      <c r="J20" s="192"/>
      <c r="K20" s="193"/>
      <c r="L20" s="194"/>
      <c r="M20" s="132"/>
      <c r="N20" s="120">
        <v>28</v>
      </c>
      <c r="O20" s="122"/>
    </row>
    <row r="21" spans="1:17" ht="16.5" customHeight="1">
      <c r="A21" s="267" t="str">
        <f>Identificacion!B24</f>
        <v>Capacidad de cobertura del PDE / Proporción de  Artistas ganadores del PDE </v>
      </c>
      <c r="B21" s="111" t="s">
        <v>37</v>
      </c>
      <c r="C21" s="116"/>
      <c r="D21" s="116"/>
      <c r="E21" s="195">
        <v>3</v>
      </c>
      <c r="F21" s="196"/>
      <c r="G21" s="197"/>
      <c r="H21" s="198">
        <v>405</v>
      </c>
      <c r="I21" s="199"/>
      <c r="J21" s="200"/>
      <c r="K21" s="200">
        <v>929</v>
      </c>
      <c r="L21" s="201"/>
      <c r="M21" s="117"/>
      <c r="N21" s="141">
        <v>334</v>
      </c>
      <c r="P21" s="127"/>
      <c r="Q21" s="127"/>
    </row>
    <row r="22" spans="1:15" ht="47.25" customHeight="1">
      <c r="A22" s="224"/>
      <c r="B22" s="5" t="s">
        <v>40</v>
      </c>
      <c r="C22" s="80"/>
      <c r="D22" s="81"/>
      <c r="E22" s="173">
        <v>14</v>
      </c>
      <c r="F22" s="202"/>
      <c r="G22" s="180"/>
      <c r="H22" s="203">
        <v>2265</v>
      </c>
      <c r="I22" s="204"/>
      <c r="J22" s="205"/>
      <c r="K22" s="206">
        <v>6042</v>
      </c>
      <c r="L22" s="207"/>
      <c r="M22" s="68"/>
      <c r="N22" s="68">
        <v>1835</v>
      </c>
      <c r="O22" s="121"/>
    </row>
    <row r="23" spans="1:15" ht="16.5" customHeight="1">
      <c r="A23" s="268" t="str">
        <f>Identificacion!B26</f>
        <v>Eficiencia en la adjudicación de estímulos</v>
      </c>
      <c r="B23" s="7" t="s">
        <v>37</v>
      </c>
      <c r="C23" s="67"/>
      <c r="D23" s="68"/>
      <c r="E23" s="171">
        <v>45000000</v>
      </c>
      <c r="F23" s="208"/>
      <c r="G23" s="171"/>
      <c r="H23" s="171">
        <v>1686710856</v>
      </c>
      <c r="I23" s="209"/>
      <c r="J23" s="210"/>
      <c r="K23" s="164">
        <v>3397681254</v>
      </c>
      <c r="L23" s="211"/>
      <c r="M23" s="68"/>
      <c r="N23" s="120">
        <v>797554213</v>
      </c>
      <c r="O23" s="74"/>
    </row>
    <row r="24" spans="1:16" ht="32.25" customHeight="1">
      <c r="A24" s="269"/>
      <c r="B24" s="89" t="s">
        <v>40</v>
      </c>
      <c r="C24" s="90"/>
      <c r="D24" s="91"/>
      <c r="E24" s="212">
        <v>45000000</v>
      </c>
      <c r="F24" s="213"/>
      <c r="G24" s="212"/>
      <c r="H24" s="212">
        <v>1750307020</v>
      </c>
      <c r="I24" s="209"/>
      <c r="J24" s="214"/>
      <c r="K24" s="215">
        <v>3478181110</v>
      </c>
      <c r="L24" s="202"/>
      <c r="M24" s="68"/>
      <c r="N24" s="133">
        <v>969861870</v>
      </c>
      <c r="O24" s="74"/>
      <c r="P24" s="123"/>
    </row>
    <row r="25" spans="1:15" ht="16.5" customHeight="1">
      <c r="A25" s="270" t="str">
        <f>Identificacion!B28</f>
        <v>Eficiencia en la adjudicación de Apoyos Concertados</v>
      </c>
      <c r="B25" s="93" t="s">
        <v>37</v>
      </c>
      <c r="C25" s="68"/>
      <c r="D25" s="68"/>
      <c r="E25" s="180"/>
      <c r="F25" s="180"/>
      <c r="G25" s="180"/>
      <c r="H25" s="180"/>
      <c r="I25" s="216"/>
      <c r="J25" s="180"/>
      <c r="K25" s="216"/>
      <c r="L25" s="217"/>
      <c r="M25" s="68"/>
      <c r="N25" s="69">
        <v>3124666902</v>
      </c>
      <c r="O25" s="126"/>
    </row>
    <row r="26" spans="1:16" ht="31.5" customHeight="1">
      <c r="A26" s="271"/>
      <c r="B26" s="135" t="s">
        <v>40</v>
      </c>
      <c r="C26" s="91"/>
      <c r="D26" s="91"/>
      <c r="E26" s="187"/>
      <c r="F26" s="187"/>
      <c r="G26" s="187"/>
      <c r="H26" s="187"/>
      <c r="I26" s="187"/>
      <c r="J26" s="187"/>
      <c r="K26" s="187"/>
      <c r="L26" s="218"/>
      <c r="M26" s="91"/>
      <c r="N26" s="92">
        <v>3253192115</v>
      </c>
      <c r="O26" s="74"/>
      <c r="P26" s="123"/>
    </row>
    <row r="27" spans="1:15" s="130" customFormat="1" ht="31.5" customHeight="1">
      <c r="A27" s="280" t="str">
        <f>Identificacion!B30</f>
        <v>Eficiencia en la adjudicación de las Salas Concertadas</v>
      </c>
      <c r="B27" s="93" t="s">
        <v>37</v>
      </c>
      <c r="C27" s="68"/>
      <c r="D27" s="68"/>
      <c r="E27" s="68"/>
      <c r="F27" s="68"/>
      <c r="G27" s="68"/>
      <c r="H27" s="68"/>
      <c r="I27" s="68"/>
      <c r="J27" s="68"/>
      <c r="K27" s="68"/>
      <c r="L27" s="68"/>
      <c r="M27" s="68"/>
      <c r="N27" s="120">
        <v>1500000000</v>
      </c>
      <c r="O27" s="123"/>
    </row>
    <row r="28" spans="1:15" s="130" customFormat="1" ht="31.5" customHeight="1">
      <c r="A28" s="280"/>
      <c r="B28" s="93" t="s">
        <v>40</v>
      </c>
      <c r="C28" s="68"/>
      <c r="D28" s="68"/>
      <c r="E28" s="68"/>
      <c r="F28" s="68"/>
      <c r="G28" s="68"/>
      <c r="H28" s="68"/>
      <c r="I28" s="68"/>
      <c r="J28" s="68"/>
      <c r="K28" s="68"/>
      <c r="L28" s="68"/>
      <c r="M28" s="68"/>
      <c r="N28" s="120">
        <v>1500000000</v>
      </c>
      <c r="O28" s="123"/>
    </row>
    <row r="29" spans="1:11" ht="44.25" customHeight="1">
      <c r="A29" s="282" t="s">
        <v>216</v>
      </c>
      <c r="B29" s="282"/>
      <c r="C29" s="282"/>
      <c r="D29" s="282"/>
      <c r="E29" s="282"/>
      <c r="F29" s="282"/>
      <c r="G29" s="282"/>
      <c r="H29" s="282"/>
      <c r="I29" s="282"/>
      <c r="J29" s="282"/>
      <c r="K29" s="282"/>
    </row>
    <row r="30" spans="1:16" ht="15.75" customHeight="1">
      <c r="A30" t="s">
        <v>205</v>
      </c>
      <c r="E30" s="74"/>
      <c r="F30" s="74"/>
      <c r="H30" s="70"/>
      <c r="K30" s="125"/>
      <c r="N30" s="155"/>
      <c r="O30" s="156"/>
      <c r="P30" s="152"/>
    </row>
    <row r="31" spans="14:16" ht="15.75" customHeight="1">
      <c r="N31" s="152"/>
      <c r="O31" s="157"/>
      <c r="P31" s="152"/>
    </row>
    <row r="32" spans="13:16" ht="15.75" customHeight="1">
      <c r="M32" s="127"/>
      <c r="N32" s="152"/>
      <c r="O32" s="156"/>
      <c r="P32" s="152"/>
    </row>
    <row r="33" spans="13:14" ht="15.75" customHeight="1">
      <c r="M33" s="124"/>
      <c r="N33" s="127"/>
    </row>
    <row r="34" ht="15.75" customHeight="1">
      <c r="N34" s="123"/>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mergeCells count="29">
    <mergeCell ref="A27:A28"/>
    <mergeCell ref="A19:A20"/>
    <mergeCell ref="A29:K29"/>
    <mergeCell ref="A7:C7"/>
    <mergeCell ref="D7:N7"/>
    <mergeCell ref="K8:N8"/>
    <mergeCell ref="H8:J8"/>
    <mergeCell ref="A10:N10"/>
    <mergeCell ref="A8:C8"/>
    <mergeCell ref="D8:G8"/>
    <mergeCell ref="C1:J2"/>
    <mergeCell ref="A1:B4"/>
    <mergeCell ref="C3:J4"/>
    <mergeCell ref="D6:N6"/>
    <mergeCell ref="K3:N3"/>
    <mergeCell ref="K4:N4"/>
    <mergeCell ref="K1:N1"/>
    <mergeCell ref="K2:N2"/>
    <mergeCell ref="A5:N5"/>
    <mergeCell ref="A6:C6"/>
    <mergeCell ref="A21:A22"/>
    <mergeCell ref="A23:A24"/>
    <mergeCell ref="A13:A14"/>
    <mergeCell ref="A25:A26"/>
    <mergeCell ref="A11:N11"/>
    <mergeCell ref="A15:A16"/>
    <mergeCell ref="A17:A18"/>
    <mergeCell ref="D9:N9"/>
    <mergeCell ref="A9:C9"/>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tabColor rgb="FFFFCC99"/>
  </sheetPr>
  <dimension ref="A1:T49"/>
  <sheetViews>
    <sheetView showGridLines="0" zoomScale="85" zoomScaleNormal="85" zoomScalePageLayoutView="0" workbookViewId="0" topLeftCell="A1">
      <selection activeCell="E23" sqref="E23"/>
    </sheetView>
  </sheetViews>
  <sheetFormatPr defaultColWidth="14.421875" defaultRowHeight="15" customHeight="1"/>
  <cols>
    <col min="1" max="1" width="44.140625" style="0" customWidth="1"/>
    <col min="2" max="2" width="17.140625" style="0" customWidth="1"/>
    <col min="3" max="3" width="15.140625" style="0" customWidth="1"/>
    <col min="4" max="4" width="14.140625" style="0" customWidth="1"/>
    <col min="5" max="5" width="18.00390625" style="0" customWidth="1"/>
    <col min="6" max="6" width="12.421875" style="0" customWidth="1"/>
    <col min="7" max="7" width="11.140625" style="0" customWidth="1"/>
    <col min="8" max="8" width="14.8515625" style="0" customWidth="1"/>
    <col min="9" max="9" width="15.7109375" style="0" customWidth="1"/>
    <col min="10" max="10" width="11.140625" style="0" customWidth="1"/>
    <col min="11" max="11" width="14.7109375" style="0" customWidth="1"/>
    <col min="12" max="13" width="11.140625" style="0" customWidth="1"/>
    <col min="14" max="22" width="14.421875" style="0" customWidth="1"/>
    <col min="23" max="24" width="10.00390625" style="0" customWidth="1"/>
  </cols>
  <sheetData>
    <row r="1" spans="1:13" ht="15" customHeight="1">
      <c r="A1" s="256"/>
      <c r="B1" s="238"/>
      <c r="C1" s="259" t="s">
        <v>0</v>
      </c>
      <c r="D1" s="237"/>
      <c r="E1" s="237"/>
      <c r="F1" s="237"/>
      <c r="G1" s="237"/>
      <c r="H1" s="237"/>
      <c r="I1" s="238"/>
      <c r="J1" s="249" t="s">
        <v>1</v>
      </c>
      <c r="K1" s="222"/>
      <c r="L1" s="222"/>
      <c r="M1" s="220"/>
    </row>
    <row r="2" spans="1:13" ht="15" customHeight="1">
      <c r="A2" s="241"/>
      <c r="B2" s="257"/>
      <c r="C2" s="258"/>
      <c r="D2" s="243"/>
      <c r="E2" s="243"/>
      <c r="F2" s="243"/>
      <c r="G2" s="243"/>
      <c r="H2" s="243"/>
      <c r="I2" s="244"/>
      <c r="J2" s="249" t="s">
        <v>2</v>
      </c>
      <c r="K2" s="222"/>
      <c r="L2" s="222"/>
      <c r="M2" s="220"/>
    </row>
    <row r="3" spans="1:13" ht="15" customHeight="1">
      <c r="A3" s="241"/>
      <c r="B3" s="257"/>
      <c r="C3" s="259" t="s">
        <v>3</v>
      </c>
      <c r="D3" s="237"/>
      <c r="E3" s="237"/>
      <c r="F3" s="237"/>
      <c r="G3" s="237"/>
      <c r="H3" s="237"/>
      <c r="I3" s="238"/>
      <c r="J3" s="249" t="s">
        <v>4</v>
      </c>
      <c r="K3" s="222"/>
      <c r="L3" s="222"/>
      <c r="M3" s="220"/>
    </row>
    <row r="4" spans="1:13" ht="15" customHeight="1">
      <c r="A4" s="258"/>
      <c r="B4" s="244"/>
      <c r="C4" s="258"/>
      <c r="D4" s="243"/>
      <c r="E4" s="243"/>
      <c r="F4" s="243"/>
      <c r="G4" s="243"/>
      <c r="H4" s="243"/>
      <c r="I4" s="244"/>
      <c r="J4" s="249" t="s">
        <v>5</v>
      </c>
      <c r="K4" s="222"/>
      <c r="L4" s="222"/>
      <c r="M4" s="220"/>
    </row>
    <row r="5" spans="1:13" ht="12.75" customHeight="1">
      <c r="A5" s="250"/>
      <c r="B5" s="222"/>
      <c r="C5" s="222"/>
      <c r="D5" s="222"/>
      <c r="E5" s="222"/>
      <c r="F5" s="222"/>
      <c r="G5" s="222"/>
      <c r="H5" s="222"/>
      <c r="I5" s="222"/>
      <c r="J5" s="222"/>
      <c r="K5" s="222"/>
      <c r="L5" s="222"/>
      <c r="M5" s="220"/>
    </row>
    <row r="6" spans="1:13" ht="16.5" customHeight="1">
      <c r="A6" s="266" t="s">
        <v>7</v>
      </c>
      <c r="B6" s="222"/>
      <c r="C6" s="220"/>
      <c r="D6" s="276" t="str">
        <f>Identificacion!C7</f>
        <v>Participación en el Programa Distrital de Estímulos del IDARTES</v>
      </c>
      <c r="E6" s="222"/>
      <c r="F6" s="222"/>
      <c r="G6" s="222"/>
      <c r="H6" s="222"/>
      <c r="I6" s="222"/>
      <c r="J6" s="222"/>
      <c r="K6" s="222"/>
      <c r="L6" s="222"/>
      <c r="M6" s="220"/>
    </row>
    <row r="7" spans="1:13" ht="16.5" customHeight="1">
      <c r="A7" s="266" t="s">
        <v>11</v>
      </c>
      <c r="B7" s="222"/>
      <c r="C7" s="220"/>
      <c r="D7" s="276" t="s">
        <v>244</v>
      </c>
      <c r="E7" s="222"/>
      <c r="F7" s="222"/>
      <c r="G7" s="222"/>
      <c r="H7" s="222"/>
      <c r="I7" s="222"/>
      <c r="J7" s="222"/>
      <c r="K7" s="222"/>
      <c r="L7" s="222"/>
      <c r="M7" s="220"/>
    </row>
    <row r="8" spans="1:13" ht="16.5" customHeight="1">
      <c r="A8" s="284"/>
      <c r="B8" s="222"/>
      <c r="C8" s="222"/>
      <c r="D8" s="222"/>
      <c r="E8" s="222"/>
      <c r="F8" s="222"/>
      <c r="G8" s="222"/>
      <c r="H8" s="222"/>
      <c r="I8" s="222"/>
      <c r="J8" s="222"/>
      <c r="K8" s="222"/>
      <c r="L8" s="222"/>
      <c r="M8" s="220"/>
    </row>
    <row r="9" spans="1:14" ht="21" customHeight="1">
      <c r="A9" s="285" t="s">
        <v>18</v>
      </c>
      <c r="B9" s="286"/>
      <c r="C9" s="286"/>
      <c r="D9" s="286"/>
      <c r="E9" s="286"/>
      <c r="F9" s="286"/>
      <c r="G9" s="286"/>
      <c r="H9" s="286"/>
      <c r="I9" s="286"/>
      <c r="J9" s="286"/>
      <c r="K9" s="286"/>
      <c r="L9" s="286"/>
      <c r="M9" s="286"/>
      <c r="N9" s="286"/>
    </row>
    <row r="10" spans="1:14" ht="30" customHeight="1">
      <c r="A10" s="64" t="s">
        <v>20</v>
      </c>
      <c r="B10" s="64" t="s">
        <v>21</v>
      </c>
      <c r="C10" s="65" t="s">
        <v>197</v>
      </c>
      <c r="D10" s="65" t="s">
        <v>198</v>
      </c>
      <c r="E10" s="65" t="s">
        <v>187</v>
      </c>
      <c r="F10" s="65" t="s">
        <v>188</v>
      </c>
      <c r="G10" s="65" t="s">
        <v>189</v>
      </c>
      <c r="H10" s="65" t="s">
        <v>190</v>
      </c>
      <c r="I10" s="65" t="s">
        <v>191</v>
      </c>
      <c r="J10" s="65" t="s">
        <v>192</v>
      </c>
      <c r="K10" s="65" t="s">
        <v>193</v>
      </c>
      <c r="L10" s="65" t="s">
        <v>194</v>
      </c>
      <c r="M10" s="65" t="s">
        <v>195</v>
      </c>
      <c r="N10" s="65" t="s">
        <v>196</v>
      </c>
    </row>
    <row r="11" spans="1:14" ht="31.5" customHeight="1">
      <c r="A11" s="66" t="str">
        <f>Seguimiento!A13</f>
        <v>Población Activa de  Artístas(1) por cada 10.000 habitantes </v>
      </c>
      <c r="B11" s="160"/>
      <c r="C11" s="60"/>
      <c r="D11" s="60"/>
      <c r="E11" s="303">
        <f>Seguimiento!E13/Seguimiento!E14*10000</f>
        <v>1.1568562237705138</v>
      </c>
      <c r="F11" s="303"/>
      <c r="G11" s="303"/>
      <c r="H11" s="303">
        <f>Seguimiento!H13/Seguimiento!H14*10000</f>
        <v>12.852142018613044</v>
      </c>
      <c r="I11" s="303"/>
      <c r="J11" s="303"/>
      <c r="K11" s="303">
        <f>Seguimiento!K13/Seguimiento!K14*10000</f>
        <v>3.0987722021603608</v>
      </c>
      <c r="L11" s="303"/>
      <c r="M11" s="303"/>
      <c r="N11" s="304">
        <f>Seguimiento!N13/Seguimiento!N14*10000</f>
        <v>0.09603171845015446</v>
      </c>
    </row>
    <row r="12" spans="1:14" ht="56.25" customHeight="1">
      <c r="A12" s="63" t="str">
        <f>Seguimiento!A15</f>
        <v>Valor monetario  promedio de estimulos entregados [entrega de recursos financieros]</v>
      </c>
      <c r="B12" s="160"/>
      <c r="C12" s="60"/>
      <c r="D12" s="60"/>
      <c r="E12" s="158">
        <f>Seguimiento!E15/Seguimiento!E16</f>
        <v>15000000</v>
      </c>
      <c r="F12" s="158"/>
      <c r="G12" s="158"/>
      <c r="H12" s="158">
        <f>Seguimiento!H15/Seguimiento!H16</f>
        <v>9583584.409090908</v>
      </c>
      <c r="I12" s="158"/>
      <c r="J12" s="303"/>
      <c r="K12" s="158">
        <f>Seguimiento!K15/Seguimiento!K16</f>
        <v>10112146.589285715</v>
      </c>
      <c r="L12" s="303"/>
      <c r="M12" s="303"/>
      <c r="N12" s="159">
        <f>Seguimiento!N15/Seguimiento!N16</f>
        <v>11077141.847222222</v>
      </c>
    </row>
    <row r="13" spans="1:14" s="112" customFormat="1" ht="56.25" customHeight="1">
      <c r="A13" s="63" t="str">
        <f>Seguimiento!A17</f>
        <v>Valor monetario  promedio de  Apoyos Concertados entregados [entrega de recursos financieros]</v>
      </c>
      <c r="B13" s="160"/>
      <c r="C13" s="60"/>
      <c r="D13" s="60"/>
      <c r="E13" s="305"/>
      <c r="F13" s="305"/>
      <c r="G13" s="305"/>
      <c r="H13" s="158">
        <f>Seguimiento!H17/Seguimiento!H18</f>
        <v>128906833.10526316</v>
      </c>
      <c r="I13" s="158"/>
      <c r="J13" s="158"/>
      <c r="K13" s="158">
        <f>Seguimiento!K17/Seguimiento!K18</f>
        <v>45415232.461538464</v>
      </c>
      <c r="L13" s="303"/>
      <c r="M13" s="303"/>
      <c r="N13" s="159">
        <f>Seguimiento!N17/Seguimiento!N18</f>
        <v>30509180.57142857</v>
      </c>
    </row>
    <row r="14" spans="1:14" s="134" customFormat="1" ht="56.25" customHeight="1">
      <c r="A14" s="63" t="str">
        <f>Seguimiento!A19</f>
        <v>Valor monetario  promedio  entregado a las Salas Concertadas [entrega de recursos financieros]</v>
      </c>
      <c r="B14" s="160"/>
      <c r="C14" s="60"/>
      <c r="D14" s="60"/>
      <c r="E14" s="62"/>
      <c r="F14" s="62"/>
      <c r="G14" s="62"/>
      <c r="H14" s="158"/>
      <c r="I14" s="158"/>
      <c r="J14" s="158"/>
      <c r="K14" s="158"/>
      <c r="L14" s="303"/>
      <c r="M14" s="303"/>
      <c r="N14" s="159">
        <f>Seguimiento!N19/Seguimiento!N20</f>
        <v>53571428.571428575</v>
      </c>
    </row>
    <row r="15" spans="1:14" ht="49.5" customHeight="1">
      <c r="A15" s="63" t="str">
        <f>Seguimiento!A21</f>
        <v>Capacidad de cobertura del PDE / Proporción de  Artistas ganadores del PDE </v>
      </c>
      <c r="B15" s="160"/>
      <c r="C15" s="60"/>
      <c r="D15" s="60"/>
      <c r="E15" s="303">
        <f>Seguimiento!E21/Seguimiento!E22*100</f>
        <v>21.428571428571427</v>
      </c>
      <c r="F15" s="303"/>
      <c r="G15" s="158"/>
      <c r="H15" s="303">
        <f>Seguimiento!H21/Seguimiento!H22*100</f>
        <v>17.880794701986755</v>
      </c>
      <c r="I15" s="62"/>
      <c r="J15" s="303"/>
      <c r="K15" s="303">
        <f>Seguimiento!K21/Seguimiento!K22*100</f>
        <v>15.375703409467064</v>
      </c>
      <c r="L15" s="303"/>
      <c r="M15" s="303"/>
      <c r="N15" s="306">
        <f>Seguimiento!N21/Seguimiento!N22*100</f>
        <v>18.201634877384194</v>
      </c>
    </row>
    <row r="16" spans="1:14" ht="38.25" customHeight="1">
      <c r="A16" s="88" t="str">
        <f>Seguimiento!A23</f>
        <v>Eficiencia en la adjudicación de estímulos</v>
      </c>
      <c r="B16" s="160"/>
      <c r="C16" s="60"/>
      <c r="D16" s="60"/>
      <c r="E16" s="307">
        <f>Seguimiento!E23/Seguimiento!E24*100</f>
        <v>100</v>
      </c>
      <c r="F16" s="303"/>
      <c r="G16" s="303"/>
      <c r="H16" s="308">
        <f>Seguimiento!H23/Seguimiento!H24*100</f>
        <v>96.36657093450953</v>
      </c>
      <c r="I16" s="303"/>
      <c r="J16" s="303"/>
      <c r="K16" s="303">
        <f>Seguimiento!K23/Seguimiento!K24*100</f>
        <v>97.68557606823413</v>
      </c>
      <c r="L16" s="303"/>
      <c r="M16" s="303"/>
      <c r="N16" s="309">
        <f>Seguimiento!N23/Seguimiento!N24*100</f>
        <v>82.23379407626366</v>
      </c>
    </row>
    <row r="17" spans="1:14" s="87" customFormat="1" ht="19.5" customHeight="1">
      <c r="A17" s="136" t="str">
        <f>Seguimiento!A25</f>
        <v>Eficiencia en la adjudicación de Apoyos Concertados</v>
      </c>
      <c r="B17" s="160"/>
      <c r="C17" s="60"/>
      <c r="D17" s="60"/>
      <c r="E17" s="307"/>
      <c r="F17" s="303"/>
      <c r="G17" s="303"/>
      <c r="H17" s="303"/>
      <c r="I17" s="303"/>
      <c r="J17" s="303"/>
      <c r="K17" s="303"/>
      <c r="L17" s="303"/>
      <c r="M17" s="303"/>
      <c r="N17" s="310">
        <f>Seguimiento!N25/Seguimiento!N26*100</f>
        <v>96.04925843735485</v>
      </c>
    </row>
    <row r="18" spans="1:14" s="130" customFormat="1" ht="19.5" customHeight="1">
      <c r="A18" s="142" t="str">
        <f>Seguimiento!A27</f>
        <v>Eficiencia en la adjudicación de las Salas Concertadas</v>
      </c>
      <c r="B18" s="160"/>
      <c r="C18" s="60"/>
      <c r="D18" s="60"/>
      <c r="E18" s="307"/>
      <c r="F18" s="303"/>
      <c r="G18" s="303"/>
      <c r="H18" s="303"/>
      <c r="I18" s="303"/>
      <c r="J18" s="303"/>
      <c r="K18" s="303"/>
      <c r="L18" s="303"/>
      <c r="M18" s="303"/>
      <c r="N18" s="305">
        <f>Seguimiento!N27/Seguimiento!N28*100</f>
        <v>100</v>
      </c>
    </row>
    <row r="19" spans="1:13" ht="14.25" customHeight="1">
      <c r="A19" s="4"/>
      <c r="B19" s="4"/>
      <c r="C19" s="4"/>
      <c r="D19" s="4"/>
      <c r="E19" s="4"/>
      <c r="F19" s="4"/>
      <c r="G19" s="4"/>
      <c r="H19" s="4"/>
      <c r="I19" s="4"/>
      <c r="J19" s="4"/>
      <c r="K19" s="4"/>
      <c r="L19" s="4"/>
      <c r="M19" s="4"/>
    </row>
    <row r="20" spans="1:14" ht="18" customHeight="1">
      <c r="A20" s="288" t="s">
        <v>39</v>
      </c>
      <c r="B20" s="288"/>
      <c r="C20" s="288"/>
      <c r="D20" s="288"/>
      <c r="E20" s="288"/>
      <c r="F20" s="288"/>
      <c r="G20" s="288"/>
      <c r="H20" s="288"/>
      <c r="I20" s="288"/>
      <c r="J20" s="288"/>
      <c r="K20" s="288"/>
      <c r="L20" s="288"/>
      <c r="M20" s="288"/>
      <c r="N20" s="288"/>
    </row>
    <row r="21" spans="1:18" ht="33" customHeight="1">
      <c r="A21" s="106"/>
      <c r="B21" s="301" t="s">
        <v>43</v>
      </c>
      <c r="C21" s="302"/>
      <c r="D21" s="302"/>
      <c r="E21" s="287" t="s">
        <v>222</v>
      </c>
      <c r="F21" s="287"/>
      <c r="G21" s="287"/>
      <c r="H21" s="287"/>
      <c r="I21" s="299" t="s">
        <v>45</v>
      </c>
      <c r="J21" s="299"/>
      <c r="K21" s="299"/>
      <c r="L21" s="299"/>
      <c r="M21" s="299"/>
      <c r="N21" s="299"/>
      <c r="O21" s="82"/>
      <c r="P21" s="82"/>
      <c r="Q21" s="82"/>
      <c r="R21" s="82"/>
    </row>
    <row r="22" spans="1:18" ht="33.75" customHeight="1">
      <c r="A22" s="8" t="s">
        <v>20</v>
      </c>
      <c r="B22" s="9" t="s">
        <v>47</v>
      </c>
      <c r="C22" s="11" t="s">
        <v>49</v>
      </c>
      <c r="D22" s="12" t="s">
        <v>50</v>
      </c>
      <c r="E22" s="104" t="s">
        <v>221</v>
      </c>
      <c r="F22" s="105" t="s">
        <v>52</v>
      </c>
      <c r="G22" s="105" t="s">
        <v>53</v>
      </c>
      <c r="H22" s="105" t="s">
        <v>56</v>
      </c>
      <c r="I22" s="94" t="s">
        <v>57</v>
      </c>
      <c r="J22" s="94" t="s">
        <v>61</v>
      </c>
      <c r="K22" s="300" t="s">
        <v>63</v>
      </c>
      <c r="L22" s="300"/>
      <c r="M22" s="300"/>
      <c r="N22" s="300"/>
      <c r="O22" s="82"/>
      <c r="P22" s="82"/>
      <c r="Q22" s="82"/>
      <c r="R22" s="82"/>
    </row>
    <row r="23" spans="1:20" ht="33" customHeight="1">
      <c r="A23" s="71" t="str">
        <f aca="true" t="shared" si="0" ref="A23:A30">A11</f>
        <v>Población Activa de  Artístas(1) por cada 10.000 habitantes </v>
      </c>
      <c r="B23" s="23" t="s">
        <v>227</v>
      </c>
      <c r="C23" s="23" t="s">
        <v>228</v>
      </c>
      <c r="D23" s="23" t="s">
        <v>229</v>
      </c>
      <c r="E23" s="311">
        <f>E11</f>
        <v>1.1568562237705138</v>
      </c>
      <c r="F23" s="312">
        <f>H11</f>
        <v>12.852142018613044</v>
      </c>
      <c r="G23" s="313">
        <f>K11</f>
        <v>3.0987722021603608</v>
      </c>
      <c r="H23" s="314">
        <f aca="true" t="shared" si="1" ref="H23:H30">N11</f>
        <v>0.09603171845015446</v>
      </c>
      <c r="I23" s="95" t="s">
        <v>140</v>
      </c>
      <c r="J23" s="96"/>
      <c r="K23" s="97"/>
      <c r="L23" s="101"/>
      <c r="M23" s="98"/>
      <c r="N23" s="98"/>
      <c r="O23" s="83">
        <v>408</v>
      </c>
      <c r="P23" s="83">
        <v>930</v>
      </c>
      <c r="Q23" s="83" t="e">
        <f>P23+O23+#REF!</f>
        <v>#REF!</v>
      </c>
      <c r="R23" s="83" t="e">
        <f>Q23/Q24*100</f>
        <v>#REF!</v>
      </c>
      <c r="S23" s="83"/>
      <c r="T23" s="83"/>
    </row>
    <row r="24" spans="1:20" ht="44.25" customHeight="1">
      <c r="A24" s="71" t="str">
        <f t="shared" si="0"/>
        <v>Valor monetario  promedio de estimulos entregados [entrega de recursos financieros]</v>
      </c>
      <c r="B24" s="23" t="s">
        <v>230</v>
      </c>
      <c r="C24" s="23" t="s">
        <v>236</v>
      </c>
      <c r="D24" s="23" t="s">
        <v>231</v>
      </c>
      <c r="E24" s="315">
        <f>E12</f>
        <v>15000000</v>
      </c>
      <c r="F24" s="316">
        <f>H12</f>
        <v>9583584.409090908</v>
      </c>
      <c r="G24" s="317">
        <f>K12</f>
        <v>10112146.589285715</v>
      </c>
      <c r="H24" s="318">
        <f t="shared" si="1"/>
        <v>11077141.847222222</v>
      </c>
      <c r="I24" s="95" t="s">
        <v>140</v>
      </c>
      <c r="J24" s="96"/>
      <c r="K24" s="97"/>
      <c r="L24" s="101"/>
      <c r="M24" s="98"/>
      <c r="N24" s="98"/>
      <c r="O24" s="83">
        <v>2262</v>
      </c>
      <c r="P24" s="83">
        <v>6184</v>
      </c>
      <c r="Q24" s="83" t="e">
        <f>P24+O24+#REF!</f>
        <v>#REF!</v>
      </c>
      <c r="R24" s="83" t="e">
        <f>100-R23</f>
        <v>#REF!</v>
      </c>
      <c r="S24" s="83" t="e">
        <f>Q24-Q23</f>
        <v>#REF!</v>
      </c>
      <c r="T24" s="83"/>
    </row>
    <row r="25" spans="1:20" s="112" customFormat="1" ht="44.25" customHeight="1">
      <c r="A25" s="71" t="str">
        <f t="shared" si="0"/>
        <v>Valor monetario  promedio de  Apoyos Concertados entregados [entrega de recursos financieros]</v>
      </c>
      <c r="B25" s="23" t="s">
        <v>230</v>
      </c>
      <c r="C25" s="23" t="s">
        <v>236</v>
      </c>
      <c r="D25" s="23" t="s">
        <v>232</v>
      </c>
      <c r="E25" s="315"/>
      <c r="F25" s="316">
        <f>H13</f>
        <v>128906833.10526316</v>
      </c>
      <c r="G25" s="317">
        <f>K13</f>
        <v>45415232.461538464</v>
      </c>
      <c r="H25" s="318">
        <f t="shared" si="1"/>
        <v>30509180.57142857</v>
      </c>
      <c r="I25" s="95" t="s">
        <v>140</v>
      </c>
      <c r="J25" s="96"/>
      <c r="K25" s="97"/>
      <c r="L25" s="101"/>
      <c r="M25" s="98"/>
      <c r="N25" s="98"/>
      <c r="O25" s="83"/>
      <c r="P25" s="83"/>
      <c r="Q25" s="83"/>
      <c r="R25" s="83"/>
      <c r="S25" s="83"/>
      <c r="T25" s="83"/>
    </row>
    <row r="26" spans="1:20" s="134" customFormat="1" ht="44.25" customHeight="1">
      <c r="A26" s="71" t="str">
        <f t="shared" si="0"/>
        <v>Valor monetario  promedio  entregado a las Salas Concertadas [entrega de recursos financieros]</v>
      </c>
      <c r="B26" s="23"/>
      <c r="C26" s="23"/>
      <c r="D26" s="23"/>
      <c r="E26" s="315"/>
      <c r="F26" s="316"/>
      <c r="G26" s="317"/>
      <c r="H26" s="318">
        <f t="shared" si="1"/>
        <v>53571428.571428575</v>
      </c>
      <c r="I26" s="95"/>
      <c r="J26" s="96"/>
      <c r="K26" s="97"/>
      <c r="L26" s="101"/>
      <c r="M26" s="98"/>
      <c r="N26" s="98"/>
      <c r="O26" s="83"/>
      <c r="P26" s="83"/>
      <c r="Q26" s="83"/>
      <c r="R26" s="83"/>
      <c r="S26" s="83"/>
      <c r="T26" s="83"/>
    </row>
    <row r="27" spans="1:20" ht="32.25" customHeight="1">
      <c r="A27" s="71" t="str">
        <f t="shared" si="0"/>
        <v>Capacidad de cobertura del PDE / Proporción de  Artistas ganadores del PDE </v>
      </c>
      <c r="B27" s="23" t="s">
        <v>199</v>
      </c>
      <c r="C27" s="72" t="s">
        <v>204</v>
      </c>
      <c r="D27" s="23" t="s">
        <v>200</v>
      </c>
      <c r="E27" s="319">
        <f>E15</f>
        <v>21.428571428571427</v>
      </c>
      <c r="F27" s="320">
        <f>H15</f>
        <v>17.880794701986755</v>
      </c>
      <c r="G27" s="107">
        <f>K15</f>
        <v>15.375703409467064</v>
      </c>
      <c r="H27" s="321">
        <f t="shared" si="1"/>
        <v>18.201634877384194</v>
      </c>
      <c r="I27" s="95" t="s">
        <v>140</v>
      </c>
      <c r="J27" s="147"/>
      <c r="K27" s="148"/>
      <c r="L27" s="102"/>
      <c r="M27" s="98"/>
      <c r="N27" s="98"/>
      <c r="O27" s="84">
        <f>G27-F27</f>
        <v>-2.5050912925196904</v>
      </c>
      <c r="P27" s="83"/>
      <c r="Q27" s="83"/>
      <c r="R27" s="83" t="e">
        <f>S24*100/Q24</f>
        <v>#REF!</v>
      </c>
      <c r="S27" s="83"/>
      <c r="T27" s="83"/>
    </row>
    <row r="28" spans="1:20" ht="24.75" customHeight="1">
      <c r="A28" s="143" t="str">
        <f t="shared" si="0"/>
        <v>Eficiencia en la adjudicación de estímulos</v>
      </c>
      <c r="B28" s="99" t="s">
        <v>201</v>
      </c>
      <c r="C28" s="99" t="s">
        <v>259</v>
      </c>
      <c r="D28" s="99" t="s">
        <v>260</v>
      </c>
      <c r="E28" s="322">
        <f>E16</f>
        <v>100</v>
      </c>
      <c r="F28" s="323">
        <f>H16</f>
        <v>96.36657093450953</v>
      </c>
      <c r="G28" s="324">
        <f>K16</f>
        <v>97.68557606823413</v>
      </c>
      <c r="H28" s="325">
        <f t="shared" si="1"/>
        <v>82.23379407626366</v>
      </c>
      <c r="I28" s="144" t="s">
        <v>140</v>
      </c>
      <c r="J28" s="150"/>
      <c r="K28" s="149"/>
      <c r="L28" s="146"/>
      <c r="M28" s="145"/>
      <c r="N28" s="145"/>
      <c r="O28" s="83"/>
      <c r="P28" s="83"/>
      <c r="Q28" s="83"/>
      <c r="R28" s="83"/>
      <c r="S28" s="83"/>
      <c r="T28" s="83"/>
    </row>
    <row r="29" spans="1:20" s="87" customFormat="1" ht="24.75" customHeight="1">
      <c r="A29" s="63" t="str">
        <f t="shared" si="0"/>
        <v>Eficiencia en la adjudicación de Apoyos Concertados</v>
      </c>
      <c r="B29" s="100" t="s">
        <v>201</v>
      </c>
      <c r="C29" s="100" t="s">
        <v>259</v>
      </c>
      <c r="D29" s="100" t="s">
        <v>260</v>
      </c>
      <c r="E29" s="107"/>
      <c r="F29" s="107"/>
      <c r="G29" s="107"/>
      <c r="H29" s="326">
        <f t="shared" si="1"/>
        <v>96.04925843735485</v>
      </c>
      <c r="I29" s="95" t="s">
        <v>140</v>
      </c>
      <c r="J29" s="96"/>
      <c r="K29" s="97"/>
      <c r="L29" s="103"/>
      <c r="M29" s="97"/>
      <c r="N29" s="97"/>
      <c r="O29" s="83"/>
      <c r="P29" s="83"/>
      <c r="Q29" s="83"/>
      <c r="R29" s="83"/>
      <c r="S29" s="83"/>
      <c r="T29" s="83"/>
    </row>
    <row r="30" spans="1:20" s="130" customFormat="1" ht="24.75" customHeight="1">
      <c r="A30" s="63" t="str">
        <f t="shared" si="0"/>
        <v>Eficiencia en la adjudicación de las Salas Concertadas</v>
      </c>
      <c r="B30" s="100" t="s">
        <v>201</v>
      </c>
      <c r="C30" s="100" t="s">
        <v>259</v>
      </c>
      <c r="D30" s="100" t="s">
        <v>260</v>
      </c>
      <c r="E30" s="107"/>
      <c r="F30" s="107"/>
      <c r="G30" s="107"/>
      <c r="H30" s="327">
        <f t="shared" si="1"/>
        <v>100</v>
      </c>
      <c r="I30" s="95" t="s">
        <v>143</v>
      </c>
      <c r="J30" s="96"/>
      <c r="K30" s="97"/>
      <c r="L30" s="103"/>
      <c r="M30" s="97"/>
      <c r="N30" s="97"/>
      <c r="O30" s="83"/>
      <c r="P30" s="83"/>
      <c r="Q30" s="83"/>
      <c r="R30" s="83"/>
      <c r="S30" s="83"/>
      <c r="T30" s="83"/>
    </row>
    <row r="31" spans="1:20" ht="25.5" customHeight="1">
      <c r="A31" s="35"/>
      <c r="B31" s="35"/>
      <c r="C31" s="35"/>
      <c r="D31" s="35"/>
      <c r="E31" s="35"/>
      <c r="F31" s="35"/>
      <c r="G31" s="35"/>
      <c r="H31" s="35"/>
      <c r="I31" s="35"/>
      <c r="J31" s="35"/>
      <c r="K31" s="35"/>
      <c r="L31" s="35"/>
      <c r="M31" s="35"/>
      <c r="N31" s="83"/>
      <c r="O31" s="83"/>
      <c r="P31" s="83"/>
      <c r="Q31" s="83"/>
      <c r="R31" s="83"/>
      <c r="S31" s="83"/>
      <c r="T31" s="83"/>
    </row>
    <row r="32" spans="1:20" ht="25.5" customHeight="1">
      <c r="A32" s="298" t="s">
        <v>74</v>
      </c>
      <c r="B32" s="237"/>
      <c r="C32" s="237"/>
      <c r="D32" s="237"/>
      <c r="E32" s="237"/>
      <c r="F32" s="237"/>
      <c r="G32" s="237"/>
      <c r="H32" s="237"/>
      <c r="I32" s="237"/>
      <c r="J32" s="237"/>
      <c r="K32" s="237"/>
      <c r="L32" s="237"/>
      <c r="M32" s="238"/>
      <c r="N32" s="83"/>
      <c r="O32" s="83"/>
      <c r="P32" s="83"/>
      <c r="Q32" s="83"/>
      <c r="R32" s="83"/>
      <c r="S32" s="83"/>
      <c r="T32" s="83"/>
    </row>
    <row r="33" spans="1:20" ht="14.25" customHeight="1">
      <c r="A33" s="289" t="s">
        <v>258</v>
      </c>
      <c r="B33" s="290"/>
      <c r="C33" s="290"/>
      <c r="D33" s="290"/>
      <c r="E33" s="290"/>
      <c r="F33" s="290"/>
      <c r="G33" s="290"/>
      <c r="H33" s="290"/>
      <c r="I33" s="290"/>
      <c r="J33" s="290"/>
      <c r="K33" s="290"/>
      <c r="L33" s="290"/>
      <c r="M33" s="291"/>
      <c r="N33" s="83"/>
      <c r="O33" s="84">
        <f>F27-E27</f>
        <v>-3.5477767265846722</v>
      </c>
      <c r="P33" s="84">
        <f>G27-F27</f>
        <v>-2.5050912925196904</v>
      </c>
      <c r="Q33" s="83"/>
      <c r="R33" s="83"/>
      <c r="S33" s="83"/>
      <c r="T33" s="83"/>
    </row>
    <row r="34" spans="1:19" ht="14.25" customHeight="1">
      <c r="A34" s="292"/>
      <c r="B34" s="293"/>
      <c r="C34" s="293"/>
      <c r="D34" s="293"/>
      <c r="E34" s="293"/>
      <c r="F34" s="293"/>
      <c r="G34" s="293"/>
      <c r="H34" s="293"/>
      <c r="I34" s="293"/>
      <c r="J34" s="293"/>
      <c r="K34" s="293"/>
      <c r="L34" s="293"/>
      <c r="M34" s="294"/>
      <c r="N34" s="83">
        <v>3</v>
      </c>
      <c r="O34" s="83">
        <v>408</v>
      </c>
      <c r="P34" s="83">
        <v>930</v>
      </c>
      <c r="Q34" s="85">
        <v>1341</v>
      </c>
      <c r="R34" s="83"/>
      <c r="S34" s="83"/>
    </row>
    <row r="35" spans="1:19" ht="20.25" customHeight="1">
      <c r="A35" s="292"/>
      <c r="B35" s="293"/>
      <c r="C35" s="293"/>
      <c r="D35" s="293"/>
      <c r="E35" s="293"/>
      <c r="F35" s="293"/>
      <c r="G35" s="293"/>
      <c r="H35" s="293"/>
      <c r="I35" s="293"/>
      <c r="J35" s="293"/>
      <c r="K35" s="293"/>
      <c r="L35" s="293"/>
      <c r="M35" s="294"/>
      <c r="N35" s="83">
        <v>14</v>
      </c>
      <c r="O35" s="83">
        <v>2285</v>
      </c>
      <c r="P35" s="83">
        <v>6046</v>
      </c>
      <c r="Q35" s="85">
        <v>8345</v>
      </c>
      <c r="R35" s="83">
        <f>Q34/Q35*100</f>
        <v>16.069502696225285</v>
      </c>
      <c r="S35" s="86">
        <f>100-R35</f>
        <v>83.93049730377471</v>
      </c>
    </row>
    <row r="36" spans="1:20" ht="14.25" customHeight="1">
      <c r="A36" s="292"/>
      <c r="B36" s="293"/>
      <c r="C36" s="293"/>
      <c r="D36" s="293"/>
      <c r="E36" s="293"/>
      <c r="F36" s="293"/>
      <c r="G36" s="293"/>
      <c r="H36" s="293"/>
      <c r="I36" s="293"/>
      <c r="J36" s="293"/>
      <c r="K36" s="293"/>
      <c r="L36" s="293"/>
      <c r="M36" s="294"/>
      <c r="N36" s="83"/>
      <c r="O36" s="83"/>
      <c r="P36" s="83"/>
      <c r="Q36" s="83"/>
      <c r="R36" s="83"/>
      <c r="S36" s="83"/>
      <c r="T36" s="83"/>
    </row>
    <row r="37" spans="1:19" ht="14.25" customHeight="1">
      <c r="A37" s="292"/>
      <c r="B37" s="293"/>
      <c r="C37" s="293"/>
      <c r="D37" s="293"/>
      <c r="E37" s="293"/>
      <c r="F37" s="293"/>
      <c r="G37" s="293"/>
      <c r="H37" s="293"/>
      <c r="I37" s="293"/>
      <c r="J37" s="293"/>
      <c r="K37" s="293"/>
      <c r="L37" s="293"/>
      <c r="M37" s="294"/>
      <c r="N37" s="82"/>
      <c r="O37" s="82"/>
      <c r="P37" s="82"/>
      <c r="Q37" s="82"/>
      <c r="R37" s="82"/>
      <c r="S37" s="82"/>
    </row>
    <row r="38" spans="1:19" ht="14.25" customHeight="1">
      <c r="A38" s="292"/>
      <c r="B38" s="293"/>
      <c r="C38" s="293"/>
      <c r="D38" s="293"/>
      <c r="E38" s="293"/>
      <c r="F38" s="293"/>
      <c r="G38" s="293"/>
      <c r="H38" s="293"/>
      <c r="I38" s="293"/>
      <c r="J38" s="293"/>
      <c r="K38" s="293"/>
      <c r="L38" s="293"/>
      <c r="M38" s="294"/>
      <c r="N38" s="82"/>
      <c r="O38" s="82"/>
      <c r="P38" s="82"/>
      <c r="Q38" s="82"/>
      <c r="R38" s="82"/>
      <c r="S38" s="82"/>
    </row>
    <row r="39" spans="1:19" ht="36.75" customHeight="1">
      <c r="A39" s="292"/>
      <c r="B39" s="293"/>
      <c r="C39" s="293"/>
      <c r="D39" s="293"/>
      <c r="E39" s="293"/>
      <c r="F39" s="293"/>
      <c r="G39" s="293"/>
      <c r="H39" s="293"/>
      <c r="I39" s="293"/>
      <c r="J39" s="293"/>
      <c r="K39" s="293"/>
      <c r="L39" s="293"/>
      <c r="M39" s="294"/>
      <c r="N39" s="82"/>
      <c r="O39" s="82"/>
      <c r="P39" s="82"/>
      <c r="Q39" s="82"/>
      <c r="R39" s="82"/>
      <c r="S39" s="82"/>
    </row>
    <row r="40" spans="1:19" ht="408.75" customHeight="1">
      <c r="A40" s="295"/>
      <c r="B40" s="296"/>
      <c r="C40" s="296"/>
      <c r="D40" s="296"/>
      <c r="E40" s="296"/>
      <c r="F40" s="296"/>
      <c r="G40" s="296"/>
      <c r="H40" s="296"/>
      <c r="I40" s="296"/>
      <c r="J40" s="296"/>
      <c r="K40" s="296"/>
      <c r="L40" s="296"/>
      <c r="M40" s="297"/>
      <c r="N40" s="82"/>
      <c r="O40" s="82"/>
      <c r="P40" s="82"/>
      <c r="Q40" s="82"/>
      <c r="R40" s="82"/>
      <c r="S40" s="82"/>
    </row>
    <row r="41" ht="15.75" customHeight="1">
      <c r="F41" s="73"/>
    </row>
    <row r="42" spans="5:6" ht="15.75" customHeight="1">
      <c r="E42" s="108"/>
      <c r="F42" s="110"/>
    </row>
    <row r="43" spans="5:6" ht="15.75" customHeight="1">
      <c r="E43" s="108"/>
      <c r="F43" s="110"/>
    </row>
    <row r="44" ht="15.75" customHeight="1"/>
    <row r="45" ht="15.75" customHeight="1"/>
    <row r="46" spans="1:5" ht="15.75" customHeight="1">
      <c r="A46" s="109"/>
      <c r="B46" s="109"/>
      <c r="C46" s="109"/>
      <c r="D46" s="109"/>
      <c r="E46" s="109"/>
    </row>
    <row r="47" spans="1:5" ht="15.75" customHeight="1">
      <c r="A47" s="87" t="s">
        <v>225</v>
      </c>
      <c r="B47" s="109"/>
      <c r="C47" s="109"/>
      <c r="D47" s="109"/>
      <c r="E47" s="109"/>
    </row>
    <row r="48" ht="15.75" customHeight="1"/>
    <row r="49" spans="1:5" ht="15.75" customHeight="1">
      <c r="A49" s="74"/>
      <c r="B49" s="74"/>
      <c r="D49" s="74"/>
      <c r="E49" s="74"/>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mergeCells count="21">
    <mergeCell ref="A33:M40"/>
    <mergeCell ref="A32:M32"/>
    <mergeCell ref="A7:C7"/>
    <mergeCell ref="I21:N21"/>
    <mergeCell ref="J3:M3"/>
    <mergeCell ref="A6:C6"/>
    <mergeCell ref="A8:M8"/>
    <mergeCell ref="K22:N22"/>
    <mergeCell ref="B21:D21"/>
    <mergeCell ref="A9:N9"/>
    <mergeCell ref="D6:M6"/>
    <mergeCell ref="D7:M7"/>
    <mergeCell ref="A5:M5"/>
    <mergeCell ref="E21:H21"/>
    <mergeCell ref="A20:N20"/>
    <mergeCell ref="J1:M1"/>
    <mergeCell ref="C1:I2"/>
    <mergeCell ref="C3:I4"/>
    <mergeCell ref="J2:M2"/>
    <mergeCell ref="A1:B4"/>
    <mergeCell ref="J4:M4"/>
  </mergeCells>
  <printOptions/>
  <pageMargins left="0.7" right="0.7" top="0.75" bottom="0.75" header="0" footer="0"/>
  <pageSetup horizontalDpi="600" verticalDpi="600" orientation="landscape" r:id="rId1"/>
  <ignoredErrors>
    <ignoredError sqref="Q23:S24" evalError="1"/>
  </ignoredErrors>
</worksheet>
</file>

<file path=xl/worksheets/sheet4.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16" width="10.7109375" style="0" customWidth="1"/>
    <col min="17" max="26" width="10.00390625" style="0" customWidth="1"/>
  </cols>
  <sheetData>
    <row r="1" spans="1:16" ht="34.5" customHeight="1">
      <c r="A1" s="16" t="s">
        <v>58</v>
      </c>
      <c r="B1" s="17" t="s">
        <v>60</v>
      </c>
      <c r="C1" s="18" t="s">
        <v>62</v>
      </c>
      <c r="D1" s="19" t="s">
        <v>64</v>
      </c>
      <c r="E1" s="20" t="s">
        <v>65</v>
      </c>
      <c r="F1" s="21"/>
      <c r="G1" s="22"/>
      <c r="H1" s="24"/>
      <c r="I1" s="24"/>
      <c r="J1" s="24"/>
      <c r="K1" s="24"/>
      <c r="L1" s="24"/>
      <c r="M1" s="24"/>
      <c r="N1" s="24"/>
      <c r="O1" s="24"/>
      <c r="P1" s="24"/>
    </row>
    <row r="2" spans="1:16" ht="16.5" customHeight="1">
      <c r="A2" s="25" t="s">
        <v>67</v>
      </c>
      <c r="B2" s="26" t="s">
        <v>68</v>
      </c>
      <c r="C2" s="29" t="s">
        <v>69</v>
      </c>
      <c r="D2" s="30" t="s">
        <v>70</v>
      </c>
      <c r="E2" s="32" t="s">
        <v>72</v>
      </c>
      <c r="F2" s="33"/>
      <c r="G2" s="22"/>
      <c r="H2" s="24"/>
      <c r="I2" s="24"/>
      <c r="J2" s="24"/>
      <c r="K2" s="24"/>
      <c r="L2" s="24"/>
      <c r="M2" s="24"/>
      <c r="N2" s="24"/>
      <c r="O2" s="24"/>
      <c r="P2" s="24"/>
    </row>
    <row r="3" spans="1:16" ht="16.5" customHeight="1">
      <c r="A3" s="34" t="s">
        <v>73</v>
      </c>
      <c r="B3" s="36" t="s">
        <v>42</v>
      </c>
      <c r="C3" s="29" t="s">
        <v>75</v>
      </c>
      <c r="D3" s="30" t="s">
        <v>76</v>
      </c>
      <c r="E3" s="32" t="s">
        <v>77</v>
      </c>
      <c r="F3" s="37"/>
      <c r="G3" s="24"/>
      <c r="H3" s="24"/>
      <c r="I3" s="24"/>
      <c r="J3" s="24"/>
      <c r="K3" s="24"/>
      <c r="L3" s="24"/>
      <c r="M3" s="24"/>
      <c r="N3" s="24"/>
      <c r="O3" s="24"/>
      <c r="P3" s="24"/>
    </row>
    <row r="4" spans="1:16" ht="16.5" customHeight="1">
      <c r="A4" s="25" t="s">
        <v>78</v>
      </c>
      <c r="B4" s="36" t="s">
        <v>79</v>
      </c>
      <c r="C4" s="38" t="s">
        <v>80</v>
      </c>
      <c r="D4" s="39" t="s">
        <v>81</v>
      </c>
      <c r="E4" s="40" t="s">
        <v>83</v>
      </c>
      <c r="F4" s="33"/>
      <c r="G4" s="22"/>
      <c r="H4" s="24"/>
      <c r="I4" s="24"/>
      <c r="J4" s="24"/>
      <c r="K4" s="24"/>
      <c r="L4" s="24"/>
      <c r="M4" s="24"/>
      <c r="N4" s="24"/>
      <c r="O4" s="24"/>
      <c r="P4" s="24"/>
    </row>
    <row r="5" spans="1:16" ht="16.5" customHeight="1">
      <c r="A5" s="41" t="s">
        <v>85</v>
      </c>
      <c r="B5" s="42"/>
      <c r="C5" s="38" t="s">
        <v>86</v>
      </c>
      <c r="D5" s="30" t="s">
        <v>87</v>
      </c>
      <c r="E5" s="33"/>
      <c r="F5" s="33"/>
      <c r="G5" s="22"/>
      <c r="H5" s="24"/>
      <c r="I5" s="24"/>
      <c r="J5" s="24"/>
      <c r="K5" s="24"/>
      <c r="L5" s="24"/>
      <c r="M5" s="24"/>
      <c r="N5" s="24"/>
      <c r="O5" s="24"/>
      <c r="P5" s="24"/>
    </row>
    <row r="6" spans="1:16" ht="16.5" customHeight="1">
      <c r="A6" s="43" t="s">
        <v>88</v>
      </c>
      <c r="B6" s="24"/>
      <c r="C6" s="44"/>
      <c r="D6" s="30" t="s">
        <v>89</v>
      </c>
      <c r="E6" s="45"/>
      <c r="F6" s="33"/>
      <c r="G6" s="22"/>
      <c r="H6" s="24"/>
      <c r="I6" s="24"/>
      <c r="J6" s="24"/>
      <c r="K6" s="24"/>
      <c r="L6" s="24"/>
      <c r="M6" s="24"/>
      <c r="N6" s="24"/>
      <c r="O6" s="24"/>
      <c r="P6" s="24"/>
    </row>
    <row r="7" spans="1:16" ht="16.5" customHeight="1">
      <c r="A7" s="46" t="s">
        <v>90</v>
      </c>
      <c r="B7" s="24"/>
      <c r="C7" s="47"/>
      <c r="D7" s="48"/>
      <c r="E7" s="37"/>
      <c r="F7" s="33"/>
      <c r="G7" s="22"/>
      <c r="H7" s="24"/>
      <c r="I7" s="24"/>
      <c r="J7" s="24"/>
      <c r="K7" s="24"/>
      <c r="L7" s="24"/>
      <c r="M7" s="24"/>
      <c r="N7" s="24"/>
      <c r="O7" s="24"/>
      <c r="P7" s="24"/>
    </row>
    <row r="8" spans="1:16" ht="16.5" customHeight="1">
      <c r="A8" s="46" t="s">
        <v>91</v>
      </c>
      <c r="B8" s="49" t="s">
        <v>92</v>
      </c>
      <c r="C8" s="50" t="s">
        <v>93</v>
      </c>
      <c r="D8" s="51" t="s">
        <v>94</v>
      </c>
      <c r="E8" s="52" t="s">
        <v>95</v>
      </c>
      <c r="F8" s="52" t="s">
        <v>97</v>
      </c>
      <c r="G8" s="24"/>
      <c r="H8" s="24"/>
      <c r="I8" s="24"/>
      <c r="J8" s="24"/>
      <c r="K8" s="24"/>
      <c r="L8" s="24"/>
      <c r="M8" s="24"/>
      <c r="N8" s="24"/>
      <c r="O8" s="24"/>
      <c r="P8" s="24"/>
    </row>
    <row r="9" spans="1:16" ht="16.5" customHeight="1">
      <c r="A9" s="24"/>
      <c r="B9" s="24" t="s">
        <v>98</v>
      </c>
      <c r="C9" s="24" t="s">
        <v>99</v>
      </c>
      <c r="D9" s="53" t="s">
        <v>100</v>
      </c>
      <c r="E9" s="35" t="s">
        <v>101</v>
      </c>
      <c r="F9" s="24" t="s">
        <v>102</v>
      </c>
      <c r="G9" s="24"/>
      <c r="H9" s="24"/>
      <c r="I9" s="24"/>
      <c r="J9" s="24"/>
      <c r="K9" s="24"/>
      <c r="L9" s="24"/>
      <c r="M9" s="24"/>
      <c r="N9" s="24"/>
      <c r="O9" s="24"/>
      <c r="P9" s="24"/>
    </row>
    <row r="10" spans="1:16" ht="16.5" customHeight="1">
      <c r="A10" s="24"/>
      <c r="B10" s="24" t="s">
        <v>103</v>
      </c>
      <c r="C10" s="24" t="s">
        <v>104</v>
      </c>
      <c r="D10" s="54" t="s">
        <v>105</v>
      </c>
      <c r="E10" s="35" t="s">
        <v>106</v>
      </c>
      <c r="F10" s="55" t="s">
        <v>107</v>
      </c>
      <c r="G10" s="24"/>
      <c r="H10" s="24"/>
      <c r="I10" s="24"/>
      <c r="J10" s="24"/>
      <c r="K10" s="24"/>
      <c r="L10" s="24"/>
      <c r="M10" s="24"/>
      <c r="N10" s="24"/>
      <c r="O10" s="24"/>
      <c r="P10" s="24"/>
    </row>
    <row r="11" spans="1:16" ht="16.5" customHeight="1">
      <c r="A11" s="24"/>
      <c r="B11" s="24" t="s">
        <v>108</v>
      </c>
      <c r="C11" s="24" t="s">
        <v>109</v>
      </c>
      <c r="D11" s="53" t="s">
        <v>110</v>
      </c>
      <c r="E11" s="35" t="s">
        <v>111</v>
      </c>
      <c r="F11" s="55" t="s">
        <v>112</v>
      </c>
      <c r="G11" s="24"/>
      <c r="H11" s="24"/>
      <c r="I11" s="24"/>
      <c r="J11" s="24"/>
      <c r="K11" s="24"/>
      <c r="L11" s="24"/>
      <c r="M11" s="24"/>
      <c r="N11" s="24"/>
      <c r="O11" s="24"/>
      <c r="P11" s="24"/>
    </row>
    <row r="12" spans="1:16" ht="16.5" customHeight="1">
      <c r="A12" s="24"/>
      <c r="B12" s="24" t="s">
        <v>113</v>
      </c>
      <c r="C12" s="24" t="s">
        <v>114</v>
      </c>
      <c r="D12" s="53" t="s">
        <v>115</v>
      </c>
      <c r="E12" s="35" t="s">
        <v>116</v>
      </c>
      <c r="F12" s="55" t="s">
        <v>117</v>
      </c>
      <c r="G12" s="24"/>
      <c r="H12" s="24"/>
      <c r="I12" s="24"/>
      <c r="J12" s="24"/>
      <c r="K12" s="24"/>
      <c r="L12" s="24"/>
      <c r="M12" s="24"/>
      <c r="N12" s="24"/>
      <c r="O12" s="24"/>
      <c r="P12" s="24"/>
    </row>
    <row r="13" spans="1:16" ht="16.5" customHeight="1">
      <c r="A13" s="24"/>
      <c r="B13" s="24" t="s">
        <v>118</v>
      </c>
      <c r="C13" s="24" t="s">
        <v>119</v>
      </c>
      <c r="D13" s="53" t="s">
        <v>120</v>
      </c>
      <c r="E13" s="35" t="s">
        <v>121</v>
      </c>
      <c r="F13" s="56" t="s">
        <v>122</v>
      </c>
      <c r="G13" s="24"/>
      <c r="H13" s="24"/>
      <c r="I13" s="24"/>
      <c r="J13" s="24"/>
      <c r="K13" s="24"/>
      <c r="L13" s="24"/>
      <c r="M13" s="24"/>
      <c r="N13" s="24"/>
      <c r="O13" s="24"/>
      <c r="P13" s="24"/>
    </row>
    <row r="14" spans="1:16" ht="16.5" customHeight="1">
      <c r="A14" s="24"/>
      <c r="B14" s="24" t="s">
        <v>123</v>
      </c>
      <c r="C14" s="24" t="s">
        <v>124</v>
      </c>
      <c r="D14" s="53" t="s">
        <v>125</v>
      </c>
      <c r="E14" s="35" t="s">
        <v>126</v>
      </c>
      <c r="F14" s="55" t="s">
        <v>127</v>
      </c>
      <c r="G14" s="24"/>
      <c r="H14" s="24"/>
      <c r="I14" s="24"/>
      <c r="J14" s="24"/>
      <c r="K14" s="24"/>
      <c r="L14" s="24"/>
      <c r="M14" s="24"/>
      <c r="N14" s="24"/>
      <c r="O14" s="24"/>
      <c r="P14" s="24"/>
    </row>
    <row r="15" spans="1:16" ht="16.5" customHeight="1">
      <c r="A15" s="24"/>
      <c r="B15" s="24" t="s">
        <v>128</v>
      </c>
      <c r="C15" s="24" t="s">
        <v>129</v>
      </c>
      <c r="D15" s="53" t="s">
        <v>130</v>
      </c>
      <c r="E15" s="35" t="s">
        <v>131</v>
      </c>
      <c r="F15" s="55" t="s">
        <v>38</v>
      </c>
      <c r="G15" s="24"/>
      <c r="H15" s="24"/>
      <c r="I15" s="24"/>
      <c r="J15" s="24"/>
      <c r="K15" s="24"/>
      <c r="L15" s="24"/>
      <c r="M15" s="24"/>
      <c r="N15" s="24"/>
      <c r="O15" s="24"/>
      <c r="P15" s="24"/>
    </row>
    <row r="16" spans="1:16" ht="16.5" customHeight="1">
      <c r="A16" s="24"/>
      <c r="B16" s="24"/>
      <c r="C16" s="24" t="s">
        <v>132</v>
      </c>
      <c r="D16" s="57"/>
      <c r="E16" s="35" t="s">
        <v>133</v>
      </c>
      <c r="F16" s="24" t="s">
        <v>134</v>
      </c>
      <c r="G16" s="24"/>
      <c r="H16" s="24"/>
      <c r="I16" s="24"/>
      <c r="J16" s="24"/>
      <c r="K16" s="24"/>
      <c r="L16" s="24"/>
      <c r="M16" s="24"/>
      <c r="N16" s="24"/>
      <c r="O16" s="24"/>
      <c r="P16" s="24"/>
    </row>
    <row r="17" spans="1:16" ht="16.5" customHeight="1">
      <c r="A17" s="24"/>
      <c r="B17" s="24"/>
      <c r="C17" s="24" t="s">
        <v>135</v>
      </c>
      <c r="D17" s="24"/>
      <c r="E17" s="58" t="s">
        <v>14</v>
      </c>
      <c r="F17" s="55" t="s">
        <v>136</v>
      </c>
      <c r="G17" s="24"/>
      <c r="H17" s="24"/>
      <c r="I17" s="24"/>
      <c r="J17" s="24"/>
      <c r="K17" s="24"/>
      <c r="L17" s="24"/>
      <c r="M17" s="24"/>
      <c r="N17" s="24"/>
      <c r="O17" s="24"/>
      <c r="P17" s="24"/>
    </row>
    <row r="18" spans="1:16" ht="16.5" customHeight="1">
      <c r="A18" s="59" t="s">
        <v>137</v>
      </c>
      <c r="B18" s="24"/>
      <c r="C18" s="24" t="s">
        <v>138</v>
      </c>
      <c r="D18" s="24"/>
      <c r="E18" s="35" t="s">
        <v>139</v>
      </c>
      <c r="F18" s="24"/>
      <c r="G18" s="24"/>
      <c r="H18" s="24"/>
      <c r="I18" s="24"/>
      <c r="J18" s="24"/>
      <c r="K18" s="24"/>
      <c r="L18" s="24"/>
      <c r="M18" s="24"/>
      <c r="N18" s="24"/>
      <c r="O18" s="24"/>
      <c r="P18" s="24"/>
    </row>
    <row r="19" spans="1:16" ht="16.5" customHeight="1">
      <c r="A19" s="24" t="s">
        <v>140</v>
      </c>
      <c r="B19" s="24"/>
      <c r="C19" s="24" t="s">
        <v>141</v>
      </c>
      <c r="D19" s="24"/>
      <c r="E19" s="35" t="s">
        <v>142</v>
      </c>
      <c r="F19" s="24"/>
      <c r="G19" s="24"/>
      <c r="H19" s="24"/>
      <c r="I19" s="24"/>
      <c r="J19" s="24"/>
      <c r="K19" s="24"/>
      <c r="L19" s="24"/>
      <c r="M19" s="24"/>
      <c r="N19" s="24"/>
      <c r="O19" s="24"/>
      <c r="P19" s="24"/>
    </row>
    <row r="20" spans="1:16" ht="16.5" customHeight="1">
      <c r="A20" s="24" t="s">
        <v>143</v>
      </c>
      <c r="B20" s="24"/>
      <c r="C20" s="24" t="s">
        <v>144</v>
      </c>
      <c r="D20" s="24"/>
      <c r="E20" s="35" t="s">
        <v>145</v>
      </c>
      <c r="F20" s="24"/>
      <c r="G20" s="24"/>
      <c r="H20" s="24"/>
      <c r="I20" s="24"/>
      <c r="J20" s="24"/>
      <c r="K20" s="24"/>
      <c r="L20" s="24"/>
      <c r="M20" s="24"/>
      <c r="N20" s="24"/>
      <c r="O20" s="24"/>
      <c r="P20" s="24"/>
    </row>
    <row r="21" spans="1:16" ht="16.5" customHeight="1">
      <c r="A21" s="24"/>
      <c r="B21" s="24"/>
      <c r="C21" s="24" t="s">
        <v>146</v>
      </c>
      <c r="D21" s="24"/>
      <c r="E21" s="35" t="s">
        <v>147</v>
      </c>
      <c r="F21" s="24"/>
      <c r="G21" s="24"/>
      <c r="H21" s="24"/>
      <c r="I21" s="24"/>
      <c r="J21" s="24"/>
      <c r="K21" s="24"/>
      <c r="L21" s="24"/>
      <c r="M21" s="24"/>
      <c r="N21" s="24"/>
      <c r="O21" s="24"/>
      <c r="P21" s="24"/>
    </row>
    <row r="22" spans="1:16" ht="16.5" customHeight="1">
      <c r="A22" s="24"/>
      <c r="B22" s="24"/>
      <c r="C22" s="24" t="s">
        <v>148</v>
      </c>
      <c r="D22" s="24"/>
      <c r="E22" s="35" t="s">
        <v>149</v>
      </c>
      <c r="F22" s="24"/>
      <c r="G22" s="24"/>
      <c r="H22" s="24"/>
      <c r="I22" s="24"/>
      <c r="J22" s="24"/>
      <c r="K22" s="24"/>
      <c r="L22" s="24"/>
      <c r="M22" s="24"/>
      <c r="N22" s="24"/>
      <c r="O22" s="24"/>
      <c r="P22" s="24"/>
    </row>
    <row r="23" spans="1:16" ht="16.5" customHeight="1">
      <c r="A23" s="24"/>
      <c r="B23" s="24"/>
      <c r="C23" s="24" t="s">
        <v>150</v>
      </c>
      <c r="D23" s="24"/>
      <c r="E23" s="35" t="s">
        <v>151</v>
      </c>
      <c r="F23" s="24"/>
      <c r="G23" s="24"/>
      <c r="H23" s="24"/>
      <c r="I23" s="24"/>
      <c r="J23" s="24"/>
      <c r="K23" s="24"/>
      <c r="L23" s="24"/>
      <c r="M23" s="24"/>
      <c r="N23" s="24"/>
      <c r="O23" s="24"/>
      <c r="P23" s="24"/>
    </row>
    <row r="24" spans="1:16" ht="16.5" customHeight="1">
      <c r="A24" s="24"/>
      <c r="B24" s="24"/>
      <c r="C24" s="24" t="s">
        <v>152</v>
      </c>
      <c r="D24" s="24"/>
      <c r="E24" s="35" t="s">
        <v>153</v>
      </c>
      <c r="F24" s="24"/>
      <c r="G24" s="24"/>
      <c r="H24" s="24"/>
      <c r="I24" s="24"/>
      <c r="J24" s="24"/>
      <c r="K24" s="24"/>
      <c r="L24" s="24"/>
      <c r="M24" s="24"/>
      <c r="N24" s="24"/>
      <c r="O24" s="24"/>
      <c r="P24" s="24"/>
    </row>
    <row r="25" spans="1:16" ht="16.5" customHeight="1">
      <c r="A25" s="24"/>
      <c r="B25" s="24"/>
      <c r="C25" s="24"/>
      <c r="D25" s="24"/>
      <c r="E25" s="35" t="s">
        <v>154</v>
      </c>
      <c r="F25" s="24"/>
      <c r="G25" s="24"/>
      <c r="H25" s="24"/>
      <c r="I25" s="24"/>
      <c r="J25" s="24"/>
      <c r="K25" s="24"/>
      <c r="L25" s="24"/>
      <c r="M25" s="24"/>
      <c r="N25" s="24"/>
      <c r="O25" s="24"/>
      <c r="P25" s="24"/>
    </row>
    <row r="26" spans="1:16" ht="16.5" customHeight="1">
      <c r="A26" s="24"/>
      <c r="B26" s="24" t="s">
        <v>155</v>
      </c>
      <c r="C26" s="24">
        <v>2018</v>
      </c>
      <c r="D26" s="24"/>
      <c r="E26" s="24"/>
      <c r="F26" s="24"/>
      <c r="G26" s="24"/>
      <c r="H26" s="24"/>
      <c r="I26" s="24"/>
      <c r="J26" s="24"/>
      <c r="K26" s="24"/>
      <c r="L26" s="24"/>
      <c r="M26" s="24"/>
      <c r="N26" s="24"/>
      <c r="O26" s="24"/>
      <c r="P26" s="24"/>
    </row>
    <row r="27" spans="1:16" ht="16.5" customHeight="1">
      <c r="A27" s="24"/>
      <c r="B27" s="24"/>
      <c r="C27" s="24">
        <v>2019</v>
      </c>
      <c r="D27" s="24"/>
      <c r="E27" s="24"/>
      <c r="F27" s="24"/>
      <c r="G27" s="24"/>
      <c r="H27" s="24"/>
      <c r="I27" s="24"/>
      <c r="J27" s="24"/>
      <c r="K27" s="24"/>
      <c r="L27" s="24"/>
      <c r="M27" s="24"/>
      <c r="N27" s="24"/>
      <c r="O27" s="24"/>
      <c r="P27" s="24"/>
    </row>
    <row r="28" spans="1:16" ht="16.5" customHeight="1">
      <c r="A28" s="24"/>
      <c r="B28" s="24"/>
      <c r="C28" s="24">
        <v>2020</v>
      </c>
      <c r="D28" s="24"/>
      <c r="E28" s="24"/>
      <c r="F28" s="24"/>
      <c r="G28" s="24"/>
      <c r="H28" s="24"/>
      <c r="I28" s="24"/>
      <c r="J28" s="24"/>
      <c r="K28" s="24"/>
      <c r="L28" s="24"/>
      <c r="M28" s="24"/>
      <c r="N28" s="24"/>
      <c r="O28" s="24"/>
      <c r="P28" s="24"/>
    </row>
    <row r="29" spans="1:16" ht="16.5" customHeight="1">
      <c r="A29" s="24"/>
      <c r="B29" s="24"/>
      <c r="C29" s="24"/>
      <c r="D29" s="24"/>
      <c r="E29" s="24"/>
      <c r="F29" s="24"/>
      <c r="G29" s="24"/>
      <c r="H29" s="24"/>
      <c r="I29" s="24"/>
      <c r="J29" s="24"/>
      <c r="K29" s="24"/>
      <c r="L29" s="24"/>
      <c r="M29" s="24"/>
      <c r="N29" s="24"/>
      <c r="O29" s="24"/>
      <c r="P29" s="24"/>
    </row>
    <row r="30" spans="1:16" ht="16.5" customHeight="1">
      <c r="A30" s="24"/>
      <c r="B30" s="24" t="s">
        <v>156</v>
      </c>
      <c r="C30" s="24" t="s">
        <v>157</v>
      </c>
      <c r="D30" s="24"/>
      <c r="E30" s="24"/>
      <c r="F30" s="24"/>
      <c r="G30" s="24"/>
      <c r="H30" s="24"/>
      <c r="I30" s="24"/>
      <c r="J30" s="24"/>
      <c r="K30" s="24"/>
      <c r="L30" s="24"/>
      <c r="M30" s="24"/>
      <c r="N30" s="24"/>
      <c r="O30" s="24"/>
      <c r="P30" s="24"/>
    </row>
    <row r="31" spans="1:16" ht="16.5" customHeight="1">
      <c r="A31" s="24"/>
      <c r="B31" s="24"/>
      <c r="C31" s="24" t="s">
        <v>158</v>
      </c>
      <c r="D31" s="24"/>
      <c r="E31" s="24"/>
      <c r="F31" s="24"/>
      <c r="G31" s="24"/>
      <c r="H31" s="24"/>
      <c r="I31" s="24"/>
      <c r="J31" s="24"/>
      <c r="K31" s="24"/>
      <c r="L31" s="24"/>
      <c r="M31" s="24"/>
      <c r="N31" s="24"/>
      <c r="O31" s="24"/>
      <c r="P31" s="24"/>
    </row>
    <row r="32" spans="1:16" ht="16.5" customHeight="1">
      <c r="A32" s="24"/>
      <c r="B32" s="24"/>
      <c r="C32" s="24" t="s">
        <v>159</v>
      </c>
      <c r="D32" s="24"/>
      <c r="E32" s="24"/>
      <c r="F32" s="24"/>
      <c r="G32" s="24"/>
      <c r="H32" s="24"/>
      <c r="I32" s="24"/>
      <c r="J32" s="24"/>
      <c r="K32" s="24"/>
      <c r="L32" s="24"/>
      <c r="M32" s="24"/>
      <c r="N32" s="24"/>
      <c r="O32" s="24"/>
      <c r="P32" s="24"/>
    </row>
    <row r="33" spans="1:16" ht="16.5" customHeight="1">
      <c r="A33" s="24"/>
      <c r="B33" s="24"/>
      <c r="C33" s="24" t="s">
        <v>160</v>
      </c>
      <c r="D33" s="24"/>
      <c r="E33" s="24"/>
      <c r="F33" s="24"/>
      <c r="G33" s="24"/>
      <c r="H33" s="24"/>
      <c r="I33" s="24"/>
      <c r="J33" s="24"/>
      <c r="K33" s="24"/>
      <c r="L33" s="24"/>
      <c r="M33" s="24"/>
      <c r="N33" s="24"/>
      <c r="O33" s="24"/>
      <c r="P33" s="24"/>
    </row>
    <row r="34" spans="1:16" ht="16.5" customHeight="1">
      <c r="A34" s="24"/>
      <c r="B34" s="24"/>
      <c r="C34" s="24" t="s">
        <v>161</v>
      </c>
      <c r="D34" s="24"/>
      <c r="E34" s="24"/>
      <c r="F34" s="24"/>
      <c r="G34" s="24"/>
      <c r="H34" s="24"/>
      <c r="I34" s="24"/>
      <c r="J34" s="24"/>
      <c r="K34" s="24"/>
      <c r="L34" s="24"/>
      <c r="M34" s="24"/>
      <c r="N34" s="24"/>
      <c r="O34" s="24"/>
      <c r="P34" s="24"/>
    </row>
    <row r="35" spans="1:16" ht="16.5" customHeight="1">
      <c r="A35" s="24"/>
      <c r="B35" s="24"/>
      <c r="C35" s="24" t="s">
        <v>162</v>
      </c>
      <c r="D35" s="24"/>
      <c r="E35" s="24"/>
      <c r="F35" s="24"/>
      <c r="G35" s="24"/>
      <c r="H35" s="24"/>
      <c r="I35" s="24"/>
      <c r="J35" s="24"/>
      <c r="K35" s="24"/>
      <c r="L35" s="24"/>
      <c r="M35" s="24"/>
      <c r="N35" s="24"/>
      <c r="O35" s="24"/>
      <c r="P35" s="24"/>
    </row>
    <row r="36" spans="1:16" ht="16.5" customHeight="1">
      <c r="A36" s="24"/>
      <c r="B36" s="24"/>
      <c r="C36" s="24" t="s">
        <v>163</v>
      </c>
      <c r="D36" s="24"/>
      <c r="E36" s="24"/>
      <c r="F36" s="24"/>
      <c r="G36" s="24"/>
      <c r="H36" s="24"/>
      <c r="I36" s="24"/>
      <c r="J36" s="24"/>
      <c r="K36" s="24"/>
      <c r="L36" s="24"/>
      <c r="M36" s="24"/>
      <c r="N36" s="24"/>
      <c r="O36" s="24"/>
      <c r="P36" s="24"/>
    </row>
    <row r="37" spans="1:16" ht="16.5" customHeight="1">
      <c r="A37" s="24"/>
      <c r="B37" s="24"/>
      <c r="C37" s="24" t="s">
        <v>164</v>
      </c>
      <c r="D37" s="24"/>
      <c r="E37" s="24"/>
      <c r="F37" s="24"/>
      <c r="G37" s="24"/>
      <c r="H37" s="24"/>
      <c r="I37" s="24"/>
      <c r="J37" s="24"/>
      <c r="K37" s="24"/>
      <c r="L37" s="24"/>
      <c r="M37" s="24"/>
      <c r="N37" s="24"/>
      <c r="O37" s="24"/>
      <c r="P37" s="24"/>
    </row>
    <row r="38" spans="1:16" ht="16.5" customHeight="1">
      <c r="A38" s="24"/>
      <c r="B38" s="24"/>
      <c r="C38" s="24" t="s">
        <v>165</v>
      </c>
      <c r="D38" s="24"/>
      <c r="E38" s="24"/>
      <c r="F38" s="24"/>
      <c r="G38" s="24"/>
      <c r="H38" s="24"/>
      <c r="I38" s="24"/>
      <c r="J38" s="24"/>
      <c r="K38" s="24"/>
      <c r="L38" s="24"/>
      <c r="M38" s="24"/>
      <c r="N38" s="24"/>
      <c r="O38" s="24"/>
      <c r="P38" s="24"/>
    </row>
    <row r="39" spans="1:16" ht="16.5" customHeight="1">
      <c r="A39" s="24"/>
      <c r="B39" s="24"/>
      <c r="C39" s="24" t="s">
        <v>166</v>
      </c>
      <c r="D39" s="24"/>
      <c r="E39" s="24"/>
      <c r="F39" s="24"/>
      <c r="G39" s="24"/>
      <c r="H39" s="24"/>
      <c r="I39" s="24"/>
      <c r="J39" s="24"/>
      <c r="K39" s="24"/>
      <c r="L39" s="24"/>
      <c r="M39" s="24"/>
      <c r="N39" s="24"/>
      <c r="O39" s="24"/>
      <c r="P39" s="24"/>
    </row>
    <row r="40" spans="1:16" ht="16.5" customHeight="1">
      <c r="A40" s="24"/>
      <c r="B40" s="24"/>
      <c r="C40" s="24" t="s">
        <v>167</v>
      </c>
      <c r="D40" s="24"/>
      <c r="E40" s="24"/>
      <c r="F40" s="24"/>
      <c r="G40" s="24"/>
      <c r="H40" s="24"/>
      <c r="I40" s="24"/>
      <c r="J40" s="24"/>
      <c r="K40" s="24"/>
      <c r="L40" s="24"/>
      <c r="M40" s="24"/>
      <c r="N40" s="24"/>
      <c r="O40" s="24"/>
      <c r="P40" s="24"/>
    </row>
    <row r="41" spans="1:16" ht="16.5" customHeight="1">
      <c r="A41" s="24"/>
      <c r="B41" s="24"/>
      <c r="C41" s="24" t="s">
        <v>168</v>
      </c>
      <c r="D41" s="24"/>
      <c r="E41" s="24"/>
      <c r="F41" s="24"/>
      <c r="G41" s="24"/>
      <c r="H41" s="24"/>
      <c r="I41" s="24"/>
      <c r="J41" s="24"/>
      <c r="K41" s="24"/>
      <c r="L41" s="24"/>
      <c r="M41" s="24"/>
      <c r="N41" s="24"/>
      <c r="O41" s="24"/>
      <c r="P41" s="24"/>
    </row>
    <row r="42" spans="1:16" ht="16.5" customHeight="1">
      <c r="A42" s="24"/>
      <c r="B42" s="24"/>
      <c r="C42" s="24" t="s">
        <v>169</v>
      </c>
      <c r="D42" s="24"/>
      <c r="E42" s="24"/>
      <c r="F42" s="24"/>
      <c r="G42" s="24"/>
      <c r="H42" s="24"/>
      <c r="I42" s="24"/>
      <c r="J42" s="24"/>
      <c r="K42" s="24"/>
      <c r="L42" s="24"/>
      <c r="M42" s="24"/>
      <c r="N42" s="24"/>
      <c r="O42" s="24"/>
      <c r="P42" s="24"/>
    </row>
    <row r="43" spans="1:16" ht="16.5" customHeight="1">
      <c r="A43" s="24"/>
      <c r="B43" s="24"/>
      <c r="C43" s="24" t="s">
        <v>170</v>
      </c>
      <c r="D43" s="24"/>
      <c r="E43" s="24"/>
      <c r="F43" s="24"/>
      <c r="G43" s="24"/>
      <c r="H43" s="24"/>
      <c r="I43" s="24"/>
      <c r="J43" s="24"/>
      <c r="K43" s="24"/>
      <c r="L43" s="24"/>
      <c r="M43" s="24"/>
      <c r="N43" s="24"/>
      <c r="O43" s="24"/>
      <c r="P43" s="24"/>
    </row>
    <row r="44" spans="1:16" ht="16.5" customHeight="1">
      <c r="A44" s="24"/>
      <c r="B44" s="24"/>
      <c r="C44" s="24" t="s">
        <v>171</v>
      </c>
      <c r="D44" s="24"/>
      <c r="E44" s="24"/>
      <c r="F44" s="24"/>
      <c r="G44" s="24"/>
      <c r="H44" s="24"/>
      <c r="I44" s="24"/>
      <c r="J44" s="24"/>
      <c r="K44" s="24"/>
      <c r="L44" s="24"/>
      <c r="M44" s="24"/>
      <c r="N44" s="24"/>
      <c r="O44" s="24"/>
      <c r="P44" s="24"/>
    </row>
    <row r="45" spans="1:16" ht="16.5" customHeight="1">
      <c r="A45" s="24"/>
      <c r="B45" s="24"/>
      <c r="C45" s="24" t="s">
        <v>172</v>
      </c>
      <c r="D45" s="24"/>
      <c r="E45" s="24"/>
      <c r="F45" s="24"/>
      <c r="G45" s="24"/>
      <c r="H45" s="24"/>
      <c r="I45" s="24"/>
      <c r="J45" s="24"/>
      <c r="K45" s="24"/>
      <c r="L45" s="24"/>
      <c r="M45" s="24"/>
      <c r="N45" s="24"/>
      <c r="O45" s="24"/>
      <c r="P45" s="24"/>
    </row>
    <row r="46" spans="1:16" ht="16.5" customHeight="1">
      <c r="A46" s="24"/>
      <c r="B46" s="24"/>
      <c r="C46" s="24" t="s">
        <v>173</v>
      </c>
      <c r="D46" s="24"/>
      <c r="E46" s="24"/>
      <c r="F46" s="24"/>
      <c r="G46" s="24"/>
      <c r="H46" s="24"/>
      <c r="I46" s="24"/>
      <c r="J46" s="24"/>
      <c r="K46" s="24"/>
      <c r="L46" s="24"/>
      <c r="M46" s="24"/>
      <c r="N46" s="24"/>
      <c r="O46" s="24"/>
      <c r="P46" s="24"/>
    </row>
    <row r="47" spans="1:16" ht="16.5" customHeight="1">
      <c r="A47" s="24"/>
      <c r="B47" s="24"/>
      <c r="C47" s="24" t="s">
        <v>174</v>
      </c>
      <c r="D47" s="24"/>
      <c r="E47" s="24"/>
      <c r="F47" s="24"/>
      <c r="G47" s="24"/>
      <c r="H47" s="24"/>
      <c r="I47" s="24"/>
      <c r="J47" s="24"/>
      <c r="K47" s="24"/>
      <c r="L47" s="24"/>
      <c r="M47" s="24"/>
      <c r="N47" s="24"/>
      <c r="O47" s="24"/>
      <c r="P47" s="24"/>
    </row>
    <row r="48" spans="1:16" ht="16.5" customHeight="1">
      <c r="A48" s="24"/>
      <c r="B48" s="24"/>
      <c r="C48" s="24" t="s">
        <v>175</v>
      </c>
      <c r="D48" s="24"/>
      <c r="E48" s="24"/>
      <c r="F48" s="24"/>
      <c r="G48" s="24"/>
      <c r="H48" s="24"/>
      <c r="I48" s="24"/>
      <c r="J48" s="24"/>
      <c r="K48" s="24"/>
      <c r="L48" s="24"/>
      <c r="M48" s="24"/>
      <c r="N48" s="24"/>
      <c r="O48" s="24"/>
      <c r="P48" s="24"/>
    </row>
    <row r="49" spans="1:16" ht="16.5" customHeight="1">
      <c r="A49" s="24"/>
      <c r="B49" s="24"/>
      <c r="C49" s="24" t="s">
        <v>176</v>
      </c>
      <c r="D49" s="24"/>
      <c r="E49" s="24"/>
      <c r="F49" s="24"/>
      <c r="G49" s="24"/>
      <c r="H49" s="24"/>
      <c r="I49" s="24"/>
      <c r="J49" s="24"/>
      <c r="K49" s="24"/>
      <c r="L49" s="24"/>
      <c r="M49" s="24"/>
      <c r="N49" s="24"/>
      <c r="O49" s="24"/>
      <c r="P49" s="24"/>
    </row>
    <row r="50" spans="1:16" ht="16.5" customHeight="1">
      <c r="A50" s="24"/>
      <c r="B50" s="24"/>
      <c r="C50" s="24" t="s">
        <v>177</v>
      </c>
      <c r="D50" s="24"/>
      <c r="E50" s="24"/>
      <c r="F50" s="24"/>
      <c r="G50" s="24"/>
      <c r="H50" s="24"/>
      <c r="I50" s="24"/>
      <c r="J50" s="24"/>
      <c r="K50" s="24"/>
      <c r="L50" s="24"/>
      <c r="M50" s="24"/>
      <c r="N50" s="24"/>
      <c r="O50" s="24"/>
      <c r="P50" s="24"/>
    </row>
    <row r="51" spans="1:16" ht="16.5" customHeight="1">
      <c r="A51" s="24"/>
      <c r="B51" s="24"/>
      <c r="C51" s="24" t="s">
        <v>178</v>
      </c>
      <c r="D51" s="24"/>
      <c r="E51" s="24"/>
      <c r="F51" s="24"/>
      <c r="G51" s="24"/>
      <c r="H51" s="24"/>
      <c r="I51" s="24"/>
      <c r="J51" s="24"/>
      <c r="K51" s="24"/>
      <c r="L51" s="24"/>
      <c r="M51" s="24"/>
      <c r="N51" s="24"/>
      <c r="O51" s="24"/>
      <c r="P51" s="24"/>
    </row>
    <row r="52" spans="1:16" ht="16.5" customHeight="1">
      <c r="A52" s="24"/>
      <c r="B52" s="24"/>
      <c r="C52" s="24" t="s">
        <v>179</v>
      </c>
      <c r="D52" s="24"/>
      <c r="E52" s="24"/>
      <c r="F52" s="24"/>
      <c r="G52" s="24"/>
      <c r="H52" s="24"/>
      <c r="I52" s="24"/>
      <c r="J52" s="24"/>
      <c r="K52" s="24"/>
      <c r="L52" s="24"/>
      <c r="M52" s="24"/>
      <c r="N52" s="24"/>
      <c r="O52" s="24"/>
      <c r="P52" s="24"/>
    </row>
    <row r="53" spans="1:16" ht="16.5" customHeight="1">
      <c r="A53" s="24"/>
      <c r="B53" s="24"/>
      <c r="C53" s="24" t="s">
        <v>180</v>
      </c>
      <c r="D53" s="24"/>
      <c r="E53" s="24"/>
      <c r="F53" s="24"/>
      <c r="G53" s="24"/>
      <c r="H53" s="24"/>
      <c r="I53" s="24"/>
      <c r="J53" s="24"/>
      <c r="K53" s="24"/>
      <c r="L53" s="24"/>
      <c r="M53" s="24"/>
      <c r="N53" s="24"/>
      <c r="O53" s="24"/>
      <c r="P53" s="24"/>
    </row>
    <row r="54" spans="1:16" ht="16.5" customHeight="1">
      <c r="A54" s="24"/>
      <c r="B54" s="24"/>
      <c r="C54" s="24" t="s">
        <v>181</v>
      </c>
      <c r="D54" s="24"/>
      <c r="E54" s="24"/>
      <c r="F54" s="24"/>
      <c r="G54" s="24"/>
      <c r="H54" s="24"/>
      <c r="I54" s="24"/>
      <c r="J54" s="24"/>
      <c r="K54" s="24"/>
      <c r="L54" s="24"/>
      <c r="M54" s="24"/>
      <c r="N54" s="24"/>
      <c r="O54" s="24"/>
      <c r="P54" s="24"/>
    </row>
    <row r="55" spans="1:16" ht="16.5" customHeight="1">
      <c r="A55" s="24"/>
      <c r="B55" s="24"/>
      <c r="C55" s="24" t="s">
        <v>182</v>
      </c>
      <c r="D55" s="24"/>
      <c r="E55" s="24"/>
      <c r="F55" s="24"/>
      <c r="G55" s="24"/>
      <c r="H55" s="24"/>
      <c r="I55" s="24"/>
      <c r="J55" s="24"/>
      <c r="K55" s="24"/>
      <c r="L55" s="24"/>
      <c r="M55" s="24"/>
      <c r="N55" s="24"/>
      <c r="O55" s="24"/>
      <c r="P55" s="24"/>
    </row>
    <row r="56" spans="1:16" ht="16.5" customHeight="1">
      <c r="A56" s="24"/>
      <c r="B56" s="24"/>
      <c r="C56" s="24" t="s">
        <v>183</v>
      </c>
      <c r="D56" s="24"/>
      <c r="E56" s="24"/>
      <c r="F56" s="24"/>
      <c r="G56" s="24"/>
      <c r="H56" s="24"/>
      <c r="I56" s="24"/>
      <c r="J56" s="24"/>
      <c r="K56" s="24"/>
      <c r="L56" s="24"/>
      <c r="M56" s="24"/>
      <c r="N56" s="24"/>
      <c r="O56" s="24"/>
      <c r="P56" s="24"/>
    </row>
    <row r="57" spans="1:16" ht="16.5" customHeight="1">
      <c r="A57" s="24"/>
      <c r="B57" s="24"/>
      <c r="C57" s="24" t="s">
        <v>184</v>
      </c>
      <c r="D57" s="24"/>
      <c r="E57" s="24"/>
      <c r="F57" s="24"/>
      <c r="G57" s="24"/>
      <c r="H57" s="24"/>
      <c r="I57" s="24"/>
      <c r="J57" s="24"/>
      <c r="K57" s="24"/>
      <c r="L57" s="24"/>
      <c r="M57" s="24"/>
      <c r="N57" s="24"/>
      <c r="O57" s="24"/>
      <c r="P57" s="24"/>
    </row>
    <row r="58" spans="1:16" ht="16.5" customHeight="1">
      <c r="A58" s="24"/>
      <c r="B58" s="24"/>
      <c r="C58" s="24" t="s">
        <v>185</v>
      </c>
      <c r="D58" s="24"/>
      <c r="E58" s="24"/>
      <c r="F58" s="24"/>
      <c r="G58" s="24"/>
      <c r="H58" s="24"/>
      <c r="I58" s="24"/>
      <c r="J58" s="24"/>
      <c r="K58" s="24"/>
      <c r="L58" s="24"/>
      <c r="M58" s="24"/>
      <c r="N58" s="24"/>
      <c r="O58" s="24"/>
      <c r="P58" s="24"/>
    </row>
    <row r="59" spans="1:16" ht="16.5" customHeight="1">
      <c r="A59" s="24"/>
      <c r="B59" s="24"/>
      <c r="C59" s="24"/>
      <c r="D59" s="24"/>
      <c r="E59" s="24"/>
      <c r="F59" s="24"/>
      <c r="G59" s="24"/>
      <c r="H59" s="24"/>
      <c r="I59" s="24"/>
      <c r="J59" s="24"/>
      <c r="K59" s="24"/>
      <c r="L59" s="24"/>
      <c r="M59" s="24"/>
      <c r="N59" s="24"/>
      <c r="O59" s="24"/>
      <c r="P59" s="24"/>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CONVOCATORIAS</dc:creator>
  <cp:keywords/>
  <dc:description/>
  <cp:lastModifiedBy>NATLOP</cp:lastModifiedBy>
  <dcterms:created xsi:type="dcterms:W3CDTF">2018-09-12T19:36:25Z</dcterms:created>
  <dcterms:modified xsi:type="dcterms:W3CDTF">2019-02-28T21:33:29Z</dcterms:modified>
  <cp:category/>
  <cp:version/>
  <cp:contentType/>
  <cp:contentStatus/>
</cp:coreProperties>
</file>