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MEJ\Documents\Oficina de Planeacion\Indicadores de gestión\historico\"/>
    </mc:Choice>
  </mc:AlternateContent>
  <bookViews>
    <workbookView xWindow="0" yWindow="0" windowWidth="24000" windowHeight="9135" tabRatio="895"/>
  </bookViews>
  <sheets>
    <sheet name="INDICADORES 2017" sheetId="1" r:id="rId1"/>
  </sheets>
  <definedNames>
    <definedName name="_xlnm.Print_Area" localSheetId="0">'INDICADORES 2017'!$A$1:$J$17</definedName>
    <definedName name="_xlnm.Print_Titles" localSheetId="0">'INDICADORES 2017'!$4:$6</definedName>
  </definedNames>
  <calcPr calcId="152511"/>
</workbook>
</file>

<file path=xl/calcChain.xml><?xml version="1.0" encoding="utf-8"?>
<calcChain xmlns="http://schemas.openxmlformats.org/spreadsheetml/2006/main">
  <c r="G17" i="1" l="1"/>
  <c r="H17" i="1"/>
  <c r="H15" i="1"/>
  <c r="I12" i="1"/>
  <c r="I16" i="1" l="1"/>
  <c r="I17" i="1"/>
  <c r="I13" i="1"/>
  <c r="I14" i="1"/>
  <c r="I15" i="1"/>
  <c r="I11" i="1"/>
  <c r="I10" i="1"/>
  <c r="I9" i="1" l="1"/>
  <c r="I8" i="1"/>
  <c r="I7" i="1"/>
</calcChain>
</file>

<file path=xl/sharedStrings.xml><?xml version="1.0" encoding="utf-8"?>
<sst xmlns="http://schemas.openxmlformats.org/spreadsheetml/2006/main" count="83" uniqueCount="62">
  <si>
    <t>[1]</t>
  </si>
  <si>
    <t>0 INDICADORES DE GESTION</t>
  </si>
  <si>
    <t>TIPO DE INDICADOR</t>
  </si>
  <si>
    <t>NOMBRE DEL INDICADOR</t>
  </si>
  <si>
    <t>OBJETIVO DEL INDICADOR</t>
  </si>
  <si>
    <t>FORMULA DEL INDICADOR</t>
  </si>
  <si>
    <t>VALOR DEL NUMERADOR</t>
  </si>
  <si>
    <t>VALOR DEL DENOMINADOR</t>
  </si>
  <si>
    <t>RESULTADO</t>
  </si>
  <si>
    <t>ANALISIS DEL RESULTADO</t>
  </si>
  <si>
    <t>OBSERVACIONES</t>
  </si>
  <si>
    <t>3 Efectividad (impacto o beneficios generados)</t>
  </si>
  <si>
    <t>Incremento en el número de iniciativas artísticas y culturales apoyadas a través de estímulos, apoyos concertados, alianzas estratégicas, becas y premios entregados por IDARTES.</t>
  </si>
  <si>
    <t>Comparar el número de iniciativas artísticas y culturales apoyadas a través de estímulos, apoyos concertados, alianzas estratégicas, becas y premios entregados por IDARTES en esta vigencia frente a la vigencia anterior.</t>
  </si>
  <si>
    <t>Número de iniciativas apoyadas en la vigencia / Número de iniciativas apoyadas en la vigencia anterior</t>
  </si>
  <si>
    <t>N/A</t>
  </si>
  <si>
    <t>Incremento en el número de participantes en las actividades artísticas y culturales que realizó IDARTES.</t>
  </si>
  <si>
    <t>Comparar el número de participantes en las actividades artísticas y culturales que realizó IDARTES en esta vigencia frente a la vigencia anterior.</t>
  </si>
  <si>
    <t>Número de participantes en las actividades realizadas en la vigencia / Número de participantes en las actividades realizadas en la vigencia anterior</t>
  </si>
  <si>
    <t>1 Eficacia: (cumplimiento de metas)</t>
  </si>
  <si>
    <t>Incremento en el número de actividades artísticas que realizó o apoyó IDARTES.</t>
  </si>
  <si>
    <t>Comparar el número de actividades artísticas que realizó o apoyó IDARTES en esta vigencia frente a la vigencia anterior.</t>
  </si>
  <si>
    <t>Número de actividades artísticas realizadas o apoyadas por IDARTES en la vigencia / Número de actividades artísticas realizadas o apoyadas por IDARTES en la vigencia anterior</t>
  </si>
  <si>
    <t>Incremento en el número de equipamientos culturales a través de los cuales se ofrece programación artística pertinente, próxima y diversa.</t>
  </si>
  <si>
    <t>Comparar el número de equipamientos culturales sostenidos y programados por IDARTES en esta vigencia frente a la vigencia anterior.</t>
  </si>
  <si>
    <t>(Número de equipamientos sostenidos y programados en la vigencia - Número de equipamientos sostenidos y programados en la vigencia anterior) / Número de equipamientos sostenidos y programados en la vigencia anterior</t>
  </si>
  <si>
    <t>Avance en la implementación del Sistema Integrado de Gestión</t>
  </si>
  <si>
    <t>Determinar el grado de avance, en relación con la vigencia anterior, del montaje del Sistema Integrado de Gestión</t>
  </si>
  <si>
    <t>% de avance en la implementación del SIG en la vigencia - % de avance en la implementación del SIG en la vigencia anterior</t>
  </si>
  <si>
    <t>Nivel de ejecución presupuestal</t>
  </si>
  <si>
    <t>Determinar el grado de compromisos presupuestales en la vigencia</t>
  </si>
  <si>
    <t>Valor del presupuesto ejecutado / Valor del presupuesto asignado</t>
  </si>
  <si>
    <t>2 Eficiencia: (uso de los recursos)</t>
  </si>
  <si>
    <t>Incremento en el recaudo de ingresos propios (por venta de bienes y servicios)</t>
  </si>
  <si>
    <t>Comparar el valor recaudado por ingresos propios durante la vigencia frente a la vigencia anterior.</t>
  </si>
  <si>
    <t>Valor ingresos propios recaudados en la vigencia / Valor de ingresos propios recaudados en la vigencia anterior</t>
  </si>
  <si>
    <t>Oportunidad en la atención de peticiones, quejas y reclamos</t>
  </si>
  <si>
    <t>Determinar el grado de oportunidad en la respuesta a las solicitudes que realiza la ciudadanía y otras instancias de control político y administrativo</t>
  </si>
  <si>
    <t>Número de PQR atendidas en oportunidad / Número de PQR radicadas en la entidad</t>
  </si>
  <si>
    <t>Incremento en el número de impactos positivos en medios de comunicación</t>
  </si>
  <si>
    <t>Comparar el número de impactos positivos en medios de comunicación logrados en esta vigencia frente a la vigencia anterior.</t>
  </si>
  <si>
    <t>Número de impactos positivos en medios de comunicación logrados en la vigencia / Número de impactos positivos en medios de comunicación logrados en la vigencia anterior</t>
  </si>
  <si>
    <t>Niñas, niños y adolescentes atendidos en actividades para el disfrute, apreciación y creación artística.</t>
  </si>
  <si>
    <t>seguimiento al número de niños, niñas y jóvenes atendidos a través de procesos de formación artística</t>
  </si>
  <si>
    <t># de niñas y niños atendidos</t>
  </si>
  <si>
    <t>Espacios de formación artística creados y mantenidos con enfoque territorial</t>
  </si>
  <si>
    <t>seguimiento al número de espacios creados para el desarrollo del proyecto de primera infancia y la jornada única</t>
  </si>
  <si>
    <t># de espacios destinados a la formación artística creados y mantenidos</t>
  </si>
  <si>
    <t xml:space="preserve">Los recursos no ejecutados corresponden mayoritariamente a ingresos no recaudados durante la vigencia, que a su vez financian gastos de inversión. Los escenarios responsables de dichos recaudos son el Teatro Mayor Julio Mario Santo Domingo y el Teatro Jorge Eliécer Gaitán. Otros recursos no ejecutados corresponden a servicios personales y planta temporal no ejecutados debido a la vacancia de algunos cargos en la planta de cargos de la entidad. </t>
  </si>
  <si>
    <t xml:space="preserve">El 99,8% de las PQRS fueron atendidas en oportunidad.  El promedio de respuesta de la entidad para 2017 fue de 4,66 días. No obstante se presentaron 8 peticiones, que si bien fueron respondidas, superaron el término de respuesta. Se efectuó el análisis de las causas que dieron lugar a estos incumplimientos. </t>
  </si>
  <si>
    <t xml:space="preserve">Si bien aumentó el número de Espacios adecuados en 4, disminuyó el número de Centros de formación artística CREA en 2, en tanto se cerraron los CREA de Lira y Villamaría, por no contar con condiciones adecuadas para garantizar la seguridad de los educandos o tener altos costos de operación frente a otros centros. </t>
  </si>
  <si>
    <t xml:space="preserve">La última evaluación con corte 2017 en la herramienta SISIG,  mostró un nivel de avance del 87% en la implementación del SIG, los principales documentos que aportan en el cumplimiento de la meta son: "Plan de Comunicaciones”, actualización procedimiento “Control de Documentos” e implementación del programa de auditorías del SIG.
Avances más representativos por subsistema:
SGC: actualización de la documentación de los procesos Direccionamiento Estratégico Institucional, Apropiación de las prácticas artísticas, Fomento de las prácticas artísticas, Gestión Jurídica, Gestión de Bienes Servicios e Infraestructura, Gestión de Sostenibilidad de Equipamientos Culturales.
SGA: con la finalidad de mejorar el uso de los recursos ambientales por parte de la entidad se realizó la auditoría ambiental, logrando un cumplimiento del 89%. Se han realizado campañas de educación ambiental frente al uso adecuado del agua, energía, residuos. Se adelantaron trámites para el registro de publicidad exterior visual.
SCI: desarrollo de acciones dirigidas a la cultura del fomento de autocontrol a través de socializaciones en la intranet; respecto al componente de Administración de Riesgos, se ha generado el ajuste del mapa de riesgos de corrupción y a la fecha, se han actualizado 8 mapas de riesgos por procesos. Se han realizado campañas frente al reconocimiento de los valores éticos de la entidad.
SIGA: actualización de las tablas de retención documental y los cuadros de clasificación documental, así como el desarrollo de una campaña de comunicaciones frente al SGD ORFEO. 
SGSI: actualización de la documentación y una campaña de concientización frente al cumplimiento de las políticas de seguridad de la información para todos los colaboradores de la entidad. 
SGSST, incorporación de los planes de emergencia para los Centros de Formación Artística. 
</t>
  </si>
  <si>
    <t>En 2017 la entidad hizo un esfuerzo por depurar los datos relativos a participantes en las actividades programadas por la entidad, con el ánimo de contar con información más confiable. No obstante, bien pudo pudo haberse presentado una disminución en el número de participantes debido al cierre temporal del Escenario Móvil, las dificultades de operación del Teatro Jorge Eliécer Gaitán y la Gerencia de Arte Dramático dadas las restricciones que impuso en la contratación el Decreto 092 de 2017.  El Idartes presenta una oferta artística a través de una red equipamientos ubicados en las localidades de Santa fe (Teatro Jorge Eliécer Gaitán y Teatro El Parque), La Candelaria (Teatro al Aire Libre La Media Torta) y Suba (Teatro Julio Mario Santo Domingo). Adicionalmente, a través del Programa Cultura en Común se descentraliza y desconcentra la oferta artística de la ciudad llegando a localidades donde, por déficit de escenarios, los ciudadanos no contaban con una oferta en proximidad a su territorio atendidas en trece (13) escenarios y espacios no convencionales programados.
El Programa Cultura en Común tiene como objetivo ampliar la circulación y apropiación de las artes, garantizando en proximidad a los habitantes de las localidades priorizadas sus derechos culturales.  Es así como desarrolla sus actividades de manera frecuente en once localidades: Ciudad Bolívar, Kennedy, Usme, Usaquén, San Cristóbal, Bosa, Puente Aranda, Fontibón, Suba, Engativá y Antonio Nariño. Estas actividades son desarrolladas en teatros y auditorios de SDIS ubicados en los CDC de cada localidad, y a estos espacios se suman casas de cultura y otros espacios comunitarios que conforman la red de programación artística de la Subdirección de Equipamientos Culturales de IDARTES. 
 A través del convenio marco 4513/2017 con SDIS se aúnan esfuerzos y optimizan recursos para garantizar la infraestructura y dotación técnica para llevar esta iniciativa a ocho (8) localidades de la ciudad. De igual manera la alianza estratégica con la alcaldía local de Antonio Nariño nos permite tener una oferta permanente en el teatro Villa Mayor de esta localidad, lo mismo ocurre con la casa de la cultura Ciudad Hunza en Suba que se suma a esta iniciativa para un total de diez (10) localidades atendidas.
La oferta cultural incluye (1 actividad semanal en cada localidad) para un promedio mensual de treinta (30) espectáculos programados en localidades.</t>
  </si>
  <si>
    <t xml:space="preserve">Entre las áreas que generaron una mayor oferta, por el número de eventos hay que resaltar Planetario de Bogotá, Teatro Julio Mario Santo Domingo, muestras de circulación de CREA, Literatura con sus Picnics literarios y recorridos, Artes Plásticas con su Red Galería Santa Fe.
La Gerencia de Literatura, adelantó labores en la línea de Promoción de la lectura y la escritura más de mil personas inscritas para aplicar a uno de los 105 cupos ofertados, con una cobertura aproximada de 700 personas. Picnic Literario adelantado para la promoción de lectura, trueque de Libro al Viento, concierto de la Orquesta Filarmónica de Bogotá, proyección de Bogoshorts. La Red de Talleres Locales se compone de 20 talleres, 19 en las localidades (exceptuando Sumapaz) y 1 virtual. La inscripción superó las 1.500 personas, se seleccionaron 700. Libro al Viento ha realizado mas de 330 actividades de apropiación, esto incluye distribución de LAV, lanzamientos, descargas de LAV digital y, por supuesto, actividades de promoción de lectura a lo largo de las 19 localidades de la ciudad (no incluye Sumapaz).
La Red Galería Santa Fe alcanzó una cobertura en 10 localidades, la Gerencia de Arte Dramático, entre las actividades más relevantes del primer semestre se resalta el desarrollo del proyecto artístico-cultural "XIII Festival de Teatro de Bogotá.La Gerencia de Danza, adelanto con el Programa de Residencias Artísticas de la Casona de la Danza, ha recibido 34 compañías en calidad de Residentes. A si mismo, el fortalecimiento a la asociatividad del sector; el 2017 comprende los tres procesos de asociatividad: a. Red de festivales de culturas del Mundo Evoé, aquí encontramos el Festival Bogotap, IV Festival de Tango, Flamenco –FlamenBo-, III Festival Oasis, b. Red de festivales de Vía Alterna Alianza de Ballet. La Gerencia de Música, adelanto su gestión a través de Actividades de formación e investigación: Modulación y Plantario. Actividades de circulación: Serenatas al centro, se busca propiciar la movilidad y formación en emprendimiento inicial de agrupaciones de músicos populares que no acceden a las convocatorias del Idartes. Festivales al Parque, la Gerencia de Música lidera los procesos misionales relacionados con la dirección artística y la curaduría de todos los Festivales al Parque, así como la coordinación del componente académico y el componente de emprendimiento. </t>
  </si>
  <si>
    <t xml:space="preserve">El reporte de la vigencia 2017 entre apoyos concertados y el Programa Distrital de Estímulos – PDE, se han beneficiado 1.140 artistas  mediante la oferta de mas de 80 convocatorias, por medio de las cuales se entregaron recursos por valor de $4.100.800.000. Los estímulos entregados ascienden a 104 premios, 306 becas, 22 residencias y 3 pasantias  por mas de 3.914.554.625 millones de pesos. 
A su vez, se han designado 270 jurados para evaluar las propuestas habilitadas del PDE en las diferentes áreas.  Se les ha reconocido su actividad como expertos por valor de $ 683.166.000. Mediante apoyos concertados se apoyaron iniciativas por nas de $2.730.603.000 al PDAC que fueron adjudicados a 47 proyectos de organizaciones artísticas. Al final de la vigencia se suscribieron 46 proyectos por un valor de $ 2.611.275.238, el proyecto restante desistió del apoyo.
Importante resaltar en que 2017 se crearon nuevas líneas, en particular las referidas a Residencias con el fin de promover el intercambio de conocimientos de Bogotá con otras regiones del país. </t>
  </si>
  <si>
    <t>Se contabilizan como equipamientos a cargo del Idartes los  siguientes: Teatro Jorge Eliécer Gaitán, Teatro al aire libre La media Torta, Teatro El Parque, Teatro Julio Mario Santo Domingo, Planetario de Bogotá, Cinemateca Distrital, Casona de la Danza, Bloque Pedagógico. No obstante cabe señalar que están en construcción la Nueva Cinemateca Distrital y la Galería Santa fe. En proceso de estudios y diseños para su  recuperación se encuentra el Teatro San Jorge.
Los mantenimientos preventivos, correctivos y tecnicos se llevarón acabo en el Teatro al Aire Libre de la Media Torta, Teatro Jorge Eliecer Gaitán, con la actualización de la iluminación de emergencia del teatro y renovación tecnológica del sistema de iluminación de la galería y de los palcos de la sala principal. Cambios en el sistema de iluminación de la Subdirección de Equipamientos Culturales. En la Cinemateca Distrital, las adecuaciones eléctricas previas a la instalación del nuevo equipo de proyección de la Cinemateca. Se mejoró el sistema de iluminación de la sala de proyecciones y de la Becma. En el Planetario de Bogotá, obras correctivas en las circulaciones del museo para optimizar el confort en la circulación de los usuarios. En el Teatro el Parque, el cambio de posición de la iluminación de las escaleras del museo para darle seguridad a los usuarios. En la Casona de la Danza, adecuaciones de carácter eléctrico e hidráulico. Mantenimiento correctivo del piso de madera del salón Sonia Osorio. Renovación tecnológica de la iluminación de las zonas de circulación y de apoyo con el objetivo de reducir el consumo y aumentar la capacidad de iluminación. En el Bloque Pedagógico, adecuación de los dos pisos superiores del bloque principal, desmonte de las oficinas del programa Nidos para instalar 6 residencias artísticas. Renovación del sistema de impermeabilización y acabado de la terraza del Espacio adecuado del Programa de Primera Infancia. 
Por su parte el proyecto de cinemateca distrital presenta una ejecución de obra del 66,27%, representado en actividades de: movimiento de tierra y excavaciones, concretos estructurales, aceros de refuerzo, estructura metálica y ventanería. Respecto del modelo de gestión, con el apoyo de la Cámara de Comercio de Bogotá, se finalizó el estudio para la “Creación del modelo de negocio y gestión de la Nueva Cinemateca Distrital” . Por su parte la dotación tecnológica, con la Universidad de los Andes, 
La Galería Santa Fe se desarrolla un proyecto en la ya existente en la Plaza de mercado La Concordia. El proceso de recuperación y restauración de la Plaza se procedió con la construcción de un sistema estructural que permitiera la consolidación de la plaza para posteriormente ejecutar la excavación del área dispuesta para la Galería con una área aproximada de 1.200 m2 de los cuales cerca de 760 mt2 están dispuestos para el ejercicio expositivo. En la etapa 2 se ha suscrito el convenio interadministrativo No. 1048 de 2017 con el Instituto Distrital de Patrimonio Cultural (IDPC) por un (1) año y un valor de $933.912.013, está prevista la actualización de estudios técnicos. Entre el 22 y el 29 de diciembre, se adjudicaron los procesos de obra a MO Concordia 2017- Jorge Enrique Martínez por $1.924.445.135 e interventoría a Consorcio MVP - Arq. Néstor Vargas por $ 249.100.000.</t>
  </si>
  <si>
    <t xml:space="preserve">Este análisis contempla en esencia los recursos provenientes de la venta de bienes y servicios en los equipamientos a cargo del Idartes y PUFA, no contempla los recursos provenientes de convenios interadministrativos que se contabilizan como otras rentas contractuales. Los conceptos que contribuyeron a compensar positivamente la variación del 0,14% en los ingresos de 2017 son: El permiso Unificado de Filmaciones Audiovisuales con un aumento del 35,8% frente a la vigencia anterior, el teatro al parque con una variación de 20,6% frente a la vigencia anterior, el Teatro mayor Julio Mario Santo Domingo aumento sus ingresos en un 5% respecto al año anterior (este equipamiento llevó a cabo en 2017 el Festival Rusia Romántica) y la Media Torta reportó Ingresos ($1.517.717) frente a cero (0) el año anterior. Es importante mencionar que los conceptos anteriores compensan las reducciones en en el Teatro Jorge Eliécer Gaitan que disminuyeron en un 36%, cinemateca -10,4% y planetario -2,9% . Se han incrementado las alianzas con agentes del sector cultural bajo la modalidad de coproducción aportando significativamente al recaudo. El TJEG recaudó $ 1.450  millones frente a una meta de $ 2.031 millones, la Cinemateca Distrital recaudó $84 millones  frente a una meta de $ 96 millones, lo que representa un avance del 88% del recaudo propuesto para este equipamiento. El Planetario Distrital recaudó $2.031 millones  frente a una meta de $2.152 millones de pesos. Finalmente, el Teatro Julio Mario Santo Domingo presenta un recaudo de $5.353 millones frente a una meta de $5.274 millones. </t>
  </si>
  <si>
    <t>Durante la vigencia 2017, se lograron 3.169 apariciones de la entidad en los diferentes medios de comunicación nacionales y locales, esta gestión permitió el posicionamiento de los escenarios culturales (Planetario de Bogotá, Teatro Jorge Eliécer Gaitán, Teatro El Parque, Teatro La Media Torta, Cinemateca Distrital).  Así mismo, el área de comunicaciones logró divulgar eficazmente eventos y actividades entre los que se destacan el portafolio de estímulos del Área de Convocatorias, la Compañía de Danza Residente del TMJEG, las actividades desarrolladas en el marco del año Colombia - Francia "Temporadas Cruzadas", el Premio Luis Caballero, Festivales al Parque, Septiembre Literario, Exposiciones, Show Láser realizado en el Planetario de Bogotá, Festival Danza en la ciudad, actividades de carácter poblacional, entre otros.  El reporte 2016 consolida los reportes de metas Plan de Desarrollo Bogota Humana (4080) y Bogotá Mejor para Todos (2035). La justificación de la disminución se da en la medida en que no se contó con un servicio de monitoreo de medios efectivo para toda la vigencia 2017.</t>
  </si>
  <si>
    <t xml:space="preserve">En el marco del programa Nidos, a través de Encuentros grupales y Espacios adecuados en el ámbito institucional y familiar, se han realizado 39.779 atenciones a niñ@ de primera infancia que disfrutan de experiencias artísticas. 
Se continúa trabajando articuladamente con la Secretaría de Integración Social (SDIS), pero adicionalmente se logró consolidar una alianza con el ICBF. 
En localidades de baja demanda, la oferta del Idartes se ha ampliado a jardines infantiles de ICBF con atención en encuentros, y se ha logrado articular la programación de Astrobebés, estrategia del Planetario de Bogotá en jardines de ICBF.  
El trabajo ruralidad se ha enfocado a la atención con dupla de artistas, de esta manera se ha consolidado proceso en las Veredas Chorrillos de Suba, El Verjón en Chapinero, El Destino en Usme y Mochuelo Alto y Bajo en Ciudad Bolívar y en los diferentes corregimientos de Sumapaz. 
A través de la estrategia de circulación y contenidos se realizaron 1.432 presentaciones de obras escénicas y experiencias artísticas, se alcanzaron 41.122 atenciones a niñ@s.
La estrategia de Circulación Artística esta conformada por tres equipos: AWANÁ, Artistas Itinerantes y Equipo de Montaje. 
La oferta de circulación se logró movilizar a las 20 localidades de Bogotá, incluyendo zonas rurales. Cabe resaltar, que un proceso clave para el logro de estas acciones, fueron las sinergias que se establecieron con Cultura en Común - IDARTES, Teatro El Parque, Proyecto CREA, BIBLIORED, Biblioteca JMSD, Jardín Botánico de Bogotá, Cinemateca Distrital, SDE, SDIS, Organización Visión Mundial, Gerencia de Literatura y Fundación AEIOTÜ.
En la línea de Formación Artística, a través del programa CREA se lograron 66.074 atenciones a niños, adolescentes y jóvenes que participan en procesos de formación artística, a través de:
-Arte en la escuela: se acompañó a 125 IED en los procesos de formación artística; 58.520 atenciones los colegios y CREA, mediante talleres de formación colectiva. 
-Emprende CREA: hubo 7.572 atenciones, se inició la consolidación de colectivos artísticos que participaron en las muestras artísticas realizadas en la Biblioteca Virgilio Barco, Parque Simón Bolívar y Navidad en Cantarrana.
-Laboratorio CREA: formación para diferentes poblaciones en pro de su reparación simbólica y la construcción de sentidos de vida. 
Se desarrolló procesos de formación con: MinDefensa (artes plásticas y audiovisuales) y la Comunidad Emberá (CREA la Pepita, en danza y música Ancestral). 
En desarrollo del Convenio con SM se atendieron 16 grupos de mujeres en las áreas de música, danza, teatro, artes plásticas, audiovisuales, en los CREA Castilla, Roma, Las Delicias, Cantarrana y Rafael Uribe.
Funcionan 18 CREA en 10 localidades: Usme: Cantarrana, Bosa: Naranjos, San Pablo, Kennedy: Castilla, Delicias y Roma, Fontibón: Villemar y Flores, Engativá: Villas del Dorado, Suba: Centro y La Campiña,  Barrios Unidos: Santa Sofía y Doce de Octubre, Mártires: La Pepita, Rafael Uribe: Rafael Uribe (será reemplazado por CREA Inglés), San Jóse y Ciudad Bolívar: Lucero Bajo y Meissen; con horario de atención de lunes a sábado de 7am a 7pm.
Se presentan mayor número de atenciones en los CREA: Rafael Uribe Uribe (8.637), Castilla (6.490),  Villas del Dorado (5.828), San José (5.321), Cantarrana (5.157), Delicias (4.518) y Meissen (3.956).
Adicionalmente cabe resaltar la realización de cuatro circuitos con más de 14.000 asistencias. </t>
  </si>
  <si>
    <t>INSTITUTO DISTRITAL DE LAS ARTES</t>
  </si>
  <si>
    <t>GESTION Y RESULTADOS</t>
  </si>
  <si>
    <t>INDICADORES DE GESTION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</si>
</sst>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_(* #,##0.00_);_(* \(#,##0.00\);_(* \-??_);_(@_)"/>
    <numFmt numFmtId="166" formatCode="_(* #,##0_);_(* \(#,##0\);_(* \-??_);_(@_)"/>
    <numFmt numFmtId="167" formatCode="0.0%"/>
    <numFmt numFmtId="168" formatCode="_-* #,##0_-;\-* #,##0_-;_-* \-_-;_-@_-"/>
  </numFmts>
  <fonts count="6" x14ac:knownFonts="1">
    <font>
      <sz val="10"/>
      <name val="Arial"/>
      <family val="2"/>
      <charset val="1"/>
    </font>
    <font>
      <b/>
      <sz val="11"/>
      <color rgb="FFFFFFFF"/>
      <name val="Calibri"/>
      <family val="2"/>
      <charset val="1"/>
    </font>
    <font>
      <sz val="10"/>
      <color rgb="FF000000"/>
      <name val="Arial"/>
      <family val="2"/>
      <charset val="1"/>
    </font>
    <font>
      <sz val="10"/>
      <color rgb="FFFFFFFF"/>
      <name val="Arial"/>
      <family val="2"/>
    </font>
    <font>
      <sz val="10"/>
      <name val="Arial"/>
      <family val="2"/>
      <charset val="1"/>
    </font>
    <font>
      <b/>
      <sz val="10"/>
      <color indexed="9"/>
      <name val="Arial"/>
      <family val="2"/>
    </font>
  </fonts>
  <fills count="6">
    <fill>
      <patternFill patternType="none"/>
    </fill>
    <fill>
      <patternFill patternType="gray125"/>
    </fill>
    <fill>
      <patternFill patternType="solid">
        <fgColor rgb="FF666699"/>
        <bgColor rgb="FF808080"/>
      </patternFill>
    </fill>
    <fill>
      <patternFill patternType="solid">
        <fgColor rgb="FFFFFFFF"/>
        <bgColor rgb="FFFFFFCC"/>
      </patternFill>
    </fill>
    <fill>
      <patternFill patternType="solid">
        <fgColor theme="0"/>
        <bgColor rgb="FFFFFFCC"/>
      </patternFill>
    </fill>
    <fill>
      <patternFill patternType="solid">
        <fgColor indexed="54"/>
        <bgColor indexed="23"/>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s>
  <cellStyleXfs count="4">
    <xf numFmtId="0" fontId="0" fillId="0" borderId="0"/>
    <xf numFmtId="165" fontId="4" fillId="0" borderId="0" applyBorder="0" applyProtection="0"/>
    <xf numFmtId="9" fontId="4" fillId="0" borderId="0" applyBorder="0" applyProtection="0"/>
    <xf numFmtId="168" fontId="4" fillId="0" borderId="0" applyBorder="0" applyProtection="0"/>
  </cellStyleXfs>
  <cellXfs count="29">
    <xf numFmtId="0" fontId="0" fillId="0" borderId="0" xfId="0"/>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wrapText="1"/>
    </xf>
    <xf numFmtId="0" fontId="0" fillId="3" borderId="3" xfId="0" applyFont="1" applyFill="1" applyBorder="1" applyAlignment="1" applyProtection="1">
      <alignment horizontal="justify" vertical="center"/>
      <protection locked="0"/>
    </xf>
    <xf numFmtId="0" fontId="0" fillId="3" borderId="3" xfId="0" applyFont="1" applyFill="1" applyBorder="1" applyAlignment="1" applyProtection="1">
      <alignment horizontal="left" vertical="top" wrapText="1"/>
      <protection locked="0"/>
    </xf>
    <xf numFmtId="0" fontId="0" fillId="3" borderId="3" xfId="0" applyFont="1" applyFill="1" applyBorder="1" applyAlignment="1" applyProtection="1">
      <alignment vertical="center"/>
      <protection locked="0"/>
    </xf>
    <xf numFmtId="0" fontId="2" fillId="3" borderId="3" xfId="0" applyFont="1" applyFill="1" applyBorder="1" applyAlignment="1" applyProtection="1">
      <alignment horizontal="left" vertical="top" wrapText="1"/>
      <protection locked="0"/>
    </xf>
    <xf numFmtId="0" fontId="3" fillId="0" borderId="0" xfId="0" applyFont="1"/>
    <xf numFmtId="0" fontId="0" fillId="3" borderId="4" xfId="0" applyFont="1" applyFill="1" applyBorder="1" applyAlignment="1" applyProtection="1">
      <alignment horizontal="justify" vertical="center"/>
      <protection locked="0"/>
    </xf>
    <xf numFmtId="0" fontId="0" fillId="0" borderId="1" xfId="0" applyBorder="1" applyAlignment="1">
      <alignment horizontal="center"/>
    </xf>
    <xf numFmtId="0" fontId="0" fillId="3" borderId="1" xfId="0" applyFont="1" applyFill="1" applyBorder="1" applyAlignment="1">
      <alignment horizontal="center" vertical="center"/>
    </xf>
    <xf numFmtId="9" fontId="0" fillId="3" borderId="3" xfId="2" applyFont="1" applyFill="1" applyBorder="1" applyAlignment="1" applyProtection="1">
      <alignment horizontal="center" vertical="center"/>
      <protection locked="0"/>
    </xf>
    <xf numFmtId="167" fontId="0" fillId="3" borderId="3" xfId="2" applyNumberFormat="1" applyFont="1" applyFill="1" applyBorder="1" applyAlignment="1" applyProtection="1">
      <alignment horizontal="center" vertical="center"/>
      <protection locked="0"/>
    </xf>
    <xf numFmtId="10" fontId="0" fillId="3" borderId="3" xfId="2" applyNumberFormat="1" applyFont="1" applyFill="1" applyBorder="1" applyAlignment="1" applyProtection="1">
      <alignment horizontal="center" vertical="center"/>
      <protection locked="0"/>
    </xf>
    <xf numFmtId="0" fontId="0" fillId="4" borderId="3" xfId="0" applyFont="1" applyFill="1" applyBorder="1" applyAlignment="1" applyProtection="1">
      <alignment horizontal="left" vertical="top" wrapText="1"/>
      <protection locked="0"/>
    </xf>
    <xf numFmtId="0" fontId="0" fillId="4" borderId="3" xfId="0" applyFill="1" applyBorder="1" applyAlignment="1" applyProtection="1">
      <alignment horizontal="center" vertical="center"/>
      <protection locked="0"/>
    </xf>
    <xf numFmtId="166" fontId="0" fillId="4" borderId="3" xfId="1" applyNumberFormat="1" applyFont="1" applyFill="1" applyBorder="1" applyAlignment="1" applyProtection="1">
      <alignment horizontal="center" vertical="center"/>
      <protection locked="0"/>
    </xf>
    <xf numFmtId="3" fontId="0" fillId="4" borderId="3" xfId="0" applyNumberFormat="1" applyFill="1" applyBorder="1" applyAlignment="1" applyProtection="1">
      <alignment horizontal="center" vertical="center"/>
      <protection locked="0"/>
    </xf>
    <xf numFmtId="168" fontId="0" fillId="4" borderId="3" xfId="3" applyFont="1" applyFill="1" applyBorder="1" applyAlignment="1" applyProtection="1">
      <alignment horizontal="center" vertical="center"/>
      <protection locked="0"/>
    </xf>
    <xf numFmtId="3" fontId="0" fillId="4" borderId="3" xfId="3" applyNumberFormat="1" applyFont="1" applyFill="1" applyBorder="1" applyAlignment="1" applyProtection="1">
      <alignment horizontal="center" vertical="center"/>
      <protection locked="0"/>
    </xf>
    <xf numFmtId="168" fontId="0" fillId="4" borderId="1" xfId="3"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1" xfId="0" applyFont="1" applyFill="1" applyBorder="1" applyAlignment="1" applyProtection="1">
      <alignment horizontal="left" vertical="top" wrapText="1"/>
      <protection locked="0"/>
    </xf>
    <xf numFmtId="0" fontId="1" fillId="2" borderId="2" xfId="0" applyFont="1" applyFill="1" applyBorder="1" applyAlignment="1">
      <alignment horizontal="center" vertical="center"/>
    </xf>
    <xf numFmtId="0" fontId="5" fillId="5" borderId="5"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7" xfId="0" applyFont="1" applyFill="1" applyBorder="1" applyAlignment="1" applyProtection="1">
      <alignment horizontal="center" vertical="center"/>
    </xf>
  </cellXfs>
  <cellStyles count="4">
    <cellStyle name="Millares" xfId="1" builtinId="3"/>
    <cellStyle name="Normal" xfId="0" builtinId="0"/>
    <cellStyle name="Porcentaje" xfId="2" builtinId="5"/>
    <cellStyle name="Texto explicativo" xfId="3"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0998"/>
  <sheetViews>
    <sheetView tabSelected="1" view="pageBreakPreview" topLeftCell="A4" zoomScale="90" zoomScaleNormal="40" zoomScaleSheetLayoutView="90" workbookViewId="0">
      <selection activeCell="D40" sqref="D40"/>
    </sheetView>
  </sheetViews>
  <sheetFormatPr baseColWidth="10" defaultColWidth="9.140625" defaultRowHeight="12.75" x14ac:dyDescent="0.2"/>
  <cols>
    <col min="2" max="2" width="5.28515625" customWidth="1"/>
    <col min="3" max="3" width="19.42578125" customWidth="1"/>
    <col min="4" max="4" width="29.5703125" customWidth="1"/>
    <col min="5" max="5" width="31.140625" customWidth="1"/>
    <col min="6" max="6" width="36.7109375" customWidth="1"/>
    <col min="7" max="7" width="19.140625"/>
    <col min="8" max="8" width="17"/>
    <col min="9" max="9" width="19.85546875" customWidth="1"/>
    <col min="10" max="10" width="142.42578125"/>
    <col min="11" max="11" width="17.7109375"/>
    <col min="256" max="256" width="32.85546875"/>
  </cols>
  <sheetData>
    <row r="1" spans="1:11" x14ac:dyDescent="0.2">
      <c r="B1" s="26"/>
      <c r="C1" s="27" t="s">
        <v>59</v>
      </c>
      <c r="D1" s="28"/>
      <c r="E1" s="28"/>
      <c r="F1" s="28"/>
      <c r="G1" s="28"/>
    </row>
    <row r="2" spans="1:11" x14ac:dyDescent="0.2">
      <c r="B2" s="26"/>
      <c r="C2" s="27" t="s">
        <v>60</v>
      </c>
      <c r="D2" s="28"/>
      <c r="E2" s="28"/>
      <c r="F2" s="28"/>
      <c r="G2" s="28"/>
    </row>
    <row r="3" spans="1:11" x14ac:dyDescent="0.2">
      <c r="B3" s="26"/>
      <c r="C3" s="27" t="s">
        <v>61</v>
      </c>
      <c r="D3" s="28"/>
      <c r="E3" s="28"/>
      <c r="F3" s="28"/>
      <c r="G3" s="28"/>
    </row>
    <row r="4" spans="1:11" ht="15" x14ac:dyDescent="0.2">
      <c r="A4" s="2" t="s">
        <v>0</v>
      </c>
      <c r="B4" s="25" t="s">
        <v>1</v>
      </c>
      <c r="C4" s="25"/>
      <c r="D4" s="25"/>
      <c r="E4" s="25"/>
      <c r="F4" s="25"/>
      <c r="G4" s="25"/>
      <c r="H4" s="25"/>
      <c r="I4" s="25"/>
      <c r="J4" s="25"/>
      <c r="K4" s="25"/>
    </row>
    <row r="5" spans="1:11" ht="15" x14ac:dyDescent="0.2">
      <c r="C5" s="2">
        <v>4</v>
      </c>
      <c r="D5" s="2">
        <v>8</v>
      </c>
      <c r="E5" s="2">
        <v>12</v>
      </c>
      <c r="F5" s="2">
        <v>16</v>
      </c>
      <c r="G5" s="2">
        <v>18</v>
      </c>
      <c r="H5" s="2">
        <v>19</v>
      </c>
      <c r="I5" s="2">
        <v>20</v>
      </c>
      <c r="J5" s="2">
        <v>24</v>
      </c>
      <c r="K5" s="2">
        <v>28</v>
      </c>
    </row>
    <row r="6" spans="1:11" s="3" customFormat="1" ht="36" customHeight="1" thickBot="1" x14ac:dyDescent="0.25">
      <c r="C6" s="4" t="s">
        <v>2</v>
      </c>
      <c r="D6" s="4" t="s">
        <v>3</v>
      </c>
      <c r="E6" s="4" t="s">
        <v>4</v>
      </c>
      <c r="F6" s="4" t="s">
        <v>5</v>
      </c>
      <c r="G6" s="4" t="s">
        <v>6</v>
      </c>
      <c r="H6" s="4" t="s">
        <v>7</v>
      </c>
      <c r="I6" s="4" t="s">
        <v>8</v>
      </c>
      <c r="J6" s="4" t="s">
        <v>9</v>
      </c>
      <c r="K6" s="4" t="s">
        <v>10</v>
      </c>
    </row>
    <row r="7" spans="1:11" ht="109.5" customHeight="1" thickBot="1" x14ac:dyDescent="0.25">
      <c r="A7" s="1">
        <v>1</v>
      </c>
      <c r="B7" s="12">
        <v>1</v>
      </c>
      <c r="C7" s="10" t="s">
        <v>11</v>
      </c>
      <c r="D7" s="5" t="s">
        <v>12</v>
      </c>
      <c r="E7" s="5" t="s">
        <v>13</v>
      </c>
      <c r="F7" s="5" t="s">
        <v>14</v>
      </c>
      <c r="G7" s="17">
        <v>730</v>
      </c>
      <c r="H7" s="17">
        <v>684</v>
      </c>
      <c r="I7" s="13">
        <f t="shared" ref="I7:I11" si="0">+(G7-H7)/H7</f>
        <v>6.725146198830409E-2</v>
      </c>
      <c r="J7" s="6" t="s">
        <v>54</v>
      </c>
      <c r="K7" s="7" t="s">
        <v>15</v>
      </c>
    </row>
    <row r="8" spans="1:11" ht="201" customHeight="1" thickBot="1" x14ac:dyDescent="0.25">
      <c r="A8" s="1">
        <v>2</v>
      </c>
      <c r="B8" s="12">
        <v>2</v>
      </c>
      <c r="C8" s="10" t="s">
        <v>11</v>
      </c>
      <c r="D8" s="5" t="s">
        <v>16</v>
      </c>
      <c r="E8" s="5" t="s">
        <v>17</v>
      </c>
      <c r="F8" s="5" t="s">
        <v>18</v>
      </c>
      <c r="G8" s="18">
        <v>2290468</v>
      </c>
      <c r="H8" s="18">
        <v>2646153</v>
      </c>
      <c r="I8" s="13">
        <f t="shared" si="0"/>
        <v>-0.13441588600507984</v>
      </c>
      <c r="J8" s="16" t="s">
        <v>52</v>
      </c>
      <c r="K8" s="7" t="s">
        <v>15</v>
      </c>
    </row>
    <row r="9" spans="1:11" ht="198" customHeight="1" thickBot="1" x14ac:dyDescent="0.25">
      <c r="A9" s="1">
        <v>3</v>
      </c>
      <c r="B9" s="12">
        <v>3</v>
      </c>
      <c r="C9" s="10" t="s">
        <v>19</v>
      </c>
      <c r="D9" s="5" t="s">
        <v>20</v>
      </c>
      <c r="E9" s="5" t="s">
        <v>21</v>
      </c>
      <c r="F9" s="5" t="s">
        <v>22</v>
      </c>
      <c r="G9" s="18">
        <v>25128</v>
      </c>
      <c r="H9" s="18">
        <v>23331</v>
      </c>
      <c r="I9" s="14">
        <f t="shared" si="0"/>
        <v>7.7021987913077017E-2</v>
      </c>
      <c r="J9" s="8" t="s">
        <v>53</v>
      </c>
      <c r="K9" s="7" t="s">
        <v>15</v>
      </c>
    </row>
    <row r="10" spans="1:11" ht="294.75" customHeight="1" thickBot="1" x14ac:dyDescent="0.25">
      <c r="A10" s="1">
        <v>4</v>
      </c>
      <c r="B10" s="12">
        <v>4</v>
      </c>
      <c r="C10" s="10" t="s">
        <v>19</v>
      </c>
      <c r="D10" s="5" t="s">
        <v>23</v>
      </c>
      <c r="E10" s="5" t="s">
        <v>24</v>
      </c>
      <c r="F10" s="5" t="s">
        <v>25</v>
      </c>
      <c r="G10" s="17">
        <v>8</v>
      </c>
      <c r="H10" s="17">
        <v>8</v>
      </c>
      <c r="I10" s="14">
        <f t="shared" si="0"/>
        <v>0</v>
      </c>
      <c r="J10" s="16" t="s">
        <v>55</v>
      </c>
      <c r="K10" s="7" t="s">
        <v>15</v>
      </c>
    </row>
    <row r="11" spans="1:11" ht="225" customHeight="1" thickBot="1" x14ac:dyDescent="0.25">
      <c r="A11" s="1">
        <v>5</v>
      </c>
      <c r="B11" s="12">
        <v>5</v>
      </c>
      <c r="C11" s="10" t="s">
        <v>19</v>
      </c>
      <c r="D11" s="5" t="s">
        <v>26</v>
      </c>
      <c r="E11" s="5" t="s">
        <v>27</v>
      </c>
      <c r="F11" s="5" t="s">
        <v>28</v>
      </c>
      <c r="G11" s="17">
        <v>87</v>
      </c>
      <c r="H11" s="17">
        <v>85</v>
      </c>
      <c r="I11" s="14">
        <f t="shared" si="0"/>
        <v>2.3529411764705882E-2</v>
      </c>
      <c r="J11" s="16" t="s">
        <v>51</v>
      </c>
      <c r="K11" s="7" t="s">
        <v>15</v>
      </c>
    </row>
    <row r="12" spans="1:11" ht="45" customHeight="1" thickBot="1" x14ac:dyDescent="0.25">
      <c r="A12" s="1">
        <v>6</v>
      </c>
      <c r="B12" s="12">
        <v>6</v>
      </c>
      <c r="C12" s="10" t="s">
        <v>19</v>
      </c>
      <c r="D12" s="5" t="s">
        <v>29</v>
      </c>
      <c r="E12" s="5" t="s">
        <v>30</v>
      </c>
      <c r="F12" s="5" t="s">
        <v>31</v>
      </c>
      <c r="G12" s="19">
        <v>124678163448</v>
      </c>
      <c r="H12" s="20">
        <v>121827819286</v>
      </c>
      <c r="I12" s="14">
        <f>+H12/G12</f>
        <v>0.97713838507744133</v>
      </c>
      <c r="J12" s="24" t="s">
        <v>48</v>
      </c>
      <c r="K12" s="7" t="s">
        <v>15</v>
      </c>
    </row>
    <row r="13" spans="1:11" ht="140.25" customHeight="1" thickBot="1" x14ac:dyDescent="0.25">
      <c r="A13" s="1">
        <v>7</v>
      </c>
      <c r="B13" s="12">
        <v>7</v>
      </c>
      <c r="C13" s="10" t="s">
        <v>32</v>
      </c>
      <c r="D13" s="5" t="s">
        <v>33</v>
      </c>
      <c r="E13" s="5" t="s">
        <v>34</v>
      </c>
      <c r="F13" s="5" t="s">
        <v>35</v>
      </c>
      <c r="G13" s="20">
        <v>9864425473</v>
      </c>
      <c r="H13" s="21">
        <v>9850706461</v>
      </c>
      <c r="I13" s="15">
        <f t="shared" ref="I13:I15" si="1">+(G13-H13)/H13</f>
        <v>1.3926932098032802E-3</v>
      </c>
      <c r="J13" s="24" t="s">
        <v>56</v>
      </c>
      <c r="K13" s="7" t="s">
        <v>15</v>
      </c>
    </row>
    <row r="14" spans="1:11" ht="39.75" customHeight="1" thickBot="1" x14ac:dyDescent="0.25">
      <c r="A14" s="1">
        <v>8</v>
      </c>
      <c r="B14" s="12">
        <v>8</v>
      </c>
      <c r="C14" s="10" t="s">
        <v>19</v>
      </c>
      <c r="D14" s="5" t="s">
        <v>36</v>
      </c>
      <c r="E14" s="5" t="s">
        <v>37</v>
      </c>
      <c r="F14" s="5" t="s">
        <v>38</v>
      </c>
      <c r="G14" s="20">
        <v>3689</v>
      </c>
      <c r="H14" s="20">
        <v>3697</v>
      </c>
      <c r="I14" s="14">
        <f t="shared" si="1"/>
        <v>-2.1639166892074655E-3</v>
      </c>
      <c r="J14" s="24" t="s">
        <v>49</v>
      </c>
      <c r="K14" s="7" t="s">
        <v>15</v>
      </c>
    </row>
    <row r="15" spans="1:11" ht="110.25" customHeight="1" thickBot="1" x14ac:dyDescent="0.25">
      <c r="A15" s="1">
        <v>9</v>
      </c>
      <c r="B15" s="12">
        <v>9</v>
      </c>
      <c r="C15" s="10" t="s">
        <v>11</v>
      </c>
      <c r="D15" s="5" t="s">
        <v>39</v>
      </c>
      <c r="E15" s="5" t="s">
        <v>40</v>
      </c>
      <c r="F15" s="5" t="s">
        <v>41</v>
      </c>
      <c r="G15" s="20">
        <v>3169</v>
      </c>
      <c r="H15" s="20">
        <f>4080+2035</f>
        <v>6115</v>
      </c>
      <c r="I15" s="14">
        <f t="shared" si="1"/>
        <v>-0.48176614881439084</v>
      </c>
      <c r="J15" s="24" t="s">
        <v>57</v>
      </c>
      <c r="K15" s="7" t="s">
        <v>15</v>
      </c>
    </row>
    <row r="16" spans="1:11" ht="372" customHeight="1" thickBot="1" x14ac:dyDescent="0.25">
      <c r="A16" s="1">
        <v>10</v>
      </c>
      <c r="B16" s="12">
        <v>10</v>
      </c>
      <c r="C16" s="10" t="s">
        <v>11</v>
      </c>
      <c r="D16" s="5" t="s">
        <v>42</v>
      </c>
      <c r="E16" s="5" t="s">
        <v>43</v>
      </c>
      <c r="F16" s="5" t="s">
        <v>44</v>
      </c>
      <c r="G16" s="22">
        <v>146975</v>
      </c>
      <c r="H16" s="22">
        <v>138987</v>
      </c>
      <c r="I16" s="14">
        <f>+(G16-H16)/H16</f>
        <v>5.7473001072042708E-2</v>
      </c>
      <c r="J16" s="24" t="s">
        <v>58</v>
      </c>
      <c r="K16" s="7" t="s">
        <v>15</v>
      </c>
    </row>
    <row r="17" spans="1:11" ht="51.75" thickBot="1" x14ac:dyDescent="0.25">
      <c r="A17" s="1">
        <v>11</v>
      </c>
      <c r="B17" s="12">
        <v>11</v>
      </c>
      <c r="C17" s="10" t="s">
        <v>11</v>
      </c>
      <c r="D17" s="5" t="s">
        <v>45</v>
      </c>
      <c r="E17" s="5" t="s">
        <v>46</v>
      </c>
      <c r="F17" s="5" t="s">
        <v>47</v>
      </c>
      <c r="G17" s="17">
        <f>18+19</f>
        <v>37</v>
      </c>
      <c r="H17" s="23">
        <f>14+20</f>
        <v>34</v>
      </c>
      <c r="I17" s="14">
        <f>+(G17-H17)/H17</f>
        <v>8.8235294117647065E-2</v>
      </c>
      <c r="J17" s="24" t="s">
        <v>50</v>
      </c>
      <c r="K17" s="7" t="s">
        <v>15</v>
      </c>
    </row>
    <row r="18" spans="1:11" x14ac:dyDescent="0.2">
      <c r="B18" s="11"/>
    </row>
    <row r="24" spans="1:11" x14ac:dyDescent="0.2">
      <c r="J24" s="9"/>
    </row>
    <row r="350996" spans="1:1" x14ac:dyDescent="0.2">
      <c r="A350996" t="s">
        <v>19</v>
      </c>
    </row>
    <row r="350997" spans="1:1" x14ac:dyDescent="0.2">
      <c r="A350997" t="s">
        <v>32</v>
      </c>
    </row>
    <row r="350998" spans="1:1" x14ac:dyDescent="0.2">
      <c r="A350998" t="s">
        <v>11</v>
      </c>
    </row>
  </sheetData>
  <mergeCells count="4">
    <mergeCell ref="B4:K4"/>
    <mergeCell ref="C1:G1"/>
    <mergeCell ref="C2:G2"/>
    <mergeCell ref="C3:G3"/>
  </mergeCells>
  <dataValidations count="3">
    <dataValidation type="textLength" allowBlank="1" showInputMessage="1" error="Escriba un texto " promptTitle="Cualquier contenido" sqref="G17 K7:K17 J7:J15 J17 I7:I17 G7:H15">
      <formula1>0</formula1>
      <formula2>3500</formula2>
    </dataValidation>
    <dataValidation type="list" allowBlank="1" showInputMessage="1" showErrorMessage="1" errorTitle="Entrada no válida" error="Por favor seleccione un elemento de la lista" promptTitle="Seleccione un elemento de la lista" sqref="C7:F15 C16:D17 F16:F17 E17:F17">
      <formula1>$A$350998:$A$351001</formula1>
      <formula2>0</formula2>
    </dataValidation>
    <dataValidation type="list" allowBlank="1" showInputMessage="1" showErrorMessage="1" errorTitle="Entrada no válida" error="Por favor seleccione un elemento de la lista" promptTitle="Seleccione un elemento de la lista" sqref="E16">
      <formula1>$J$24</formula1>
      <formula2>0</formula2>
    </dataValidation>
  </dataValidations>
  <pageMargins left="0.23622047244094491" right="0.23622047244094491" top="0.74803149606299213" bottom="0.74803149606299213" header="0.31496062992125984" footer="0.31496062992125984"/>
  <pageSetup scale="26" firstPageNumber="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INDICADORES 2017</vt:lpstr>
      <vt:lpstr>'INDICADORES 2017'!Área_de_impresión</vt:lpstr>
      <vt:lpstr>'INDICADORES 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LUIMEJ</cp:lastModifiedBy>
  <cp:revision>12</cp:revision>
  <cp:lastPrinted>2018-02-08T17:47:45Z</cp:lastPrinted>
  <dcterms:created xsi:type="dcterms:W3CDTF">2017-02-01T17:38:08Z</dcterms:created>
  <dcterms:modified xsi:type="dcterms:W3CDTF">2018-03-09T17:47:36Z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